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650" yWindow="330" windowWidth="10620" windowHeight="8685" activeTab="0"/>
  </bookViews>
  <sheets>
    <sheet name="Home" sheetId="1" r:id="rId1"/>
    <sheet name="Menu" sheetId="2" r:id="rId2"/>
    <sheet name="References" sheetId="3" r:id="rId3"/>
    <sheet name="S-Input" sheetId="4" r:id="rId4"/>
    <sheet name="M-Input" sheetId="5" r:id="rId5"/>
    <sheet name="ResultsF" sheetId="6" r:id="rId6"/>
    <sheet name="ResultsD" sheetId="7" r:id="rId7"/>
    <sheet name="NB-Data" sheetId="8" r:id="rId8"/>
  </sheets>
  <definedNames>
    <definedName name="_xlfn.BAHTTEXT" hidden="1">#NAME?</definedName>
  </definedNames>
  <calcPr fullCalcOnLoad="1"/>
</workbook>
</file>

<file path=xl/sharedStrings.xml><?xml version="1.0" encoding="utf-8"?>
<sst xmlns="http://schemas.openxmlformats.org/spreadsheetml/2006/main" count="479" uniqueCount="311">
  <si>
    <t>latitude</t>
  </si>
  <si>
    <t>longitude</t>
  </si>
  <si>
    <t>Aroostook</t>
  </si>
  <si>
    <t>Cahrlo</t>
  </si>
  <si>
    <t>Chatham</t>
  </si>
  <si>
    <t>Doaktown</t>
  </si>
  <si>
    <t>Fredericton</t>
  </si>
  <si>
    <t>Moncton</t>
  </si>
  <si>
    <t>StJohn</t>
  </si>
  <si>
    <t>1970-99</t>
  </si>
  <si>
    <t>2010-39</t>
  </si>
  <si>
    <t>2040-69</t>
  </si>
  <si>
    <t>2070-99</t>
  </si>
  <si>
    <t>B1</t>
  </si>
  <si>
    <t>A2</t>
  </si>
  <si>
    <t>Mean Annual Precipitation (mm)</t>
  </si>
  <si>
    <t>Catchment name</t>
  </si>
  <si>
    <t>Date</t>
  </si>
  <si>
    <t>2010-2100</t>
  </si>
  <si>
    <t>Université de Moncton</t>
  </si>
  <si>
    <t>Moncton, NB</t>
  </si>
  <si>
    <t>Daniel Caissie</t>
  </si>
  <si>
    <t>Department of Fisheries &amp; Oceans</t>
  </si>
  <si>
    <t>Application Report</t>
  </si>
  <si>
    <t xml:space="preserve">Catchment </t>
  </si>
  <si>
    <t>T(year)</t>
  </si>
  <si>
    <t xml:space="preserve">01AD002  </t>
  </si>
  <si>
    <t>01AD003</t>
  </si>
  <si>
    <t>Saint Francis River at outlet of Glasier Lake</t>
  </si>
  <si>
    <t>01AF002</t>
  </si>
  <si>
    <t>01AF003</t>
  </si>
  <si>
    <t>01AG002</t>
  </si>
  <si>
    <t>Limestone River at Four Falls</t>
  </si>
  <si>
    <t>01AG003</t>
  </si>
  <si>
    <t>01AH005</t>
  </si>
  <si>
    <t>Mamozekel River near Campbell River</t>
  </si>
  <si>
    <t>01AJ001</t>
  </si>
  <si>
    <t>01AJ003</t>
  </si>
  <si>
    <t>Meduxnekeag River near Belleville</t>
  </si>
  <si>
    <t>01AJ004</t>
  </si>
  <si>
    <t>Big Presque Isle Stream at Tracey Mills</t>
  </si>
  <si>
    <t>01AJ010</t>
  </si>
  <si>
    <t xml:space="preserve">01AJ011 </t>
  </si>
  <si>
    <t>Cold Stream at Coldstream</t>
  </si>
  <si>
    <t xml:space="preserve">01AK001 </t>
  </si>
  <si>
    <t>Shogomoc Stream near Trans Canada Highway</t>
  </si>
  <si>
    <t xml:space="preserve">01AK004 </t>
  </si>
  <si>
    <t xml:space="preserve">01AK005  </t>
  </si>
  <si>
    <t xml:space="preserve">01AK007  </t>
  </si>
  <si>
    <t>Nackawic River near Temperance Vale</t>
  </si>
  <si>
    <t xml:space="preserve">01AK008 </t>
  </si>
  <si>
    <t>Eel River near Scott Siding</t>
  </si>
  <si>
    <t xml:space="preserve">01AL002  </t>
  </si>
  <si>
    <t>Nashwaak River at Durham Bridge</t>
  </si>
  <si>
    <t xml:space="preserve">01AL003  </t>
  </si>
  <si>
    <t>Hayden Brook near Narrows Mountain</t>
  </si>
  <si>
    <t xml:space="preserve">01AL004  </t>
  </si>
  <si>
    <t>Narrows Mountain Brook near Narrows Mountain</t>
  </si>
  <si>
    <t>01AM001</t>
  </si>
  <si>
    <t xml:space="preserve">01AN001  </t>
  </si>
  <si>
    <t>Castaway Brook near Castaway</t>
  </si>
  <si>
    <t xml:space="preserve">01AN002 </t>
  </si>
  <si>
    <t>Salmon River at Castaway</t>
  </si>
  <si>
    <t xml:space="preserve">01AP002  </t>
  </si>
  <si>
    <t>Canaan River at East Canaan</t>
  </si>
  <si>
    <t xml:space="preserve">01AP004  </t>
  </si>
  <si>
    <t>Kennebecasis River at Apohaqui</t>
  </si>
  <si>
    <t xml:space="preserve">01AP006  </t>
  </si>
  <si>
    <t xml:space="preserve">01AQ001  </t>
  </si>
  <si>
    <t>Lepreau River at Lepreau</t>
  </si>
  <si>
    <t xml:space="preserve">01AQ002  </t>
  </si>
  <si>
    <t xml:space="preserve">01AR006  </t>
  </si>
  <si>
    <t xml:space="preserve">01AR008  </t>
  </si>
  <si>
    <t>Bocabec River above Tide</t>
  </si>
  <si>
    <t xml:space="preserve">01BC001  </t>
  </si>
  <si>
    <t>Restigouche River below Kedgwick River</t>
  </si>
  <si>
    <t xml:space="preserve">01BE001 </t>
  </si>
  <si>
    <t>Upsalquitch River at Upsalquitch</t>
  </si>
  <si>
    <t xml:space="preserve">01BJ001  </t>
  </si>
  <si>
    <t>Tetagouche River near West Bathurst</t>
  </si>
  <si>
    <t xml:space="preserve">01BJ003  </t>
  </si>
  <si>
    <t>Jacquet River near Durham Centre</t>
  </si>
  <si>
    <t xml:space="preserve">01BJ004  </t>
  </si>
  <si>
    <t>Eel River near Eel River Crossing</t>
  </si>
  <si>
    <t xml:space="preserve">01BJ007  </t>
  </si>
  <si>
    <t>Restgouche River above Rafting Ground Brook</t>
  </si>
  <si>
    <t xml:space="preserve">01BK004  </t>
  </si>
  <si>
    <t xml:space="preserve">01BL001 </t>
  </si>
  <si>
    <t>Bass River at Bass River</t>
  </si>
  <si>
    <t xml:space="preserve">01BL002  </t>
  </si>
  <si>
    <t xml:space="preserve">01BL003  </t>
  </si>
  <si>
    <t xml:space="preserve">01BO001  </t>
  </si>
  <si>
    <t>Southwest Miramichi River at Blackville</t>
  </si>
  <si>
    <t xml:space="preserve">01BO002  </t>
  </si>
  <si>
    <t>Renous River at McGraw Brook</t>
  </si>
  <si>
    <t>01BO003</t>
  </si>
  <si>
    <t>Barnaby River below Semiwagan River</t>
  </si>
  <si>
    <t xml:space="preserve">01BP001 </t>
  </si>
  <si>
    <t>Little Southwest Miramichi River at Lyttleton</t>
  </si>
  <si>
    <t>01BQ001</t>
  </si>
  <si>
    <t>Northwest Miramichi River at Trout Brook</t>
  </si>
  <si>
    <t xml:space="preserve">01BR001 </t>
  </si>
  <si>
    <t>Kouchibouguac River near Vautour</t>
  </si>
  <si>
    <t xml:space="preserve">01BS001 </t>
  </si>
  <si>
    <t>Coal Branch River at Beersville</t>
  </si>
  <si>
    <t xml:space="preserve">01BU002 </t>
  </si>
  <si>
    <t xml:space="preserve">Petitcodiac River near  Petitcodiac </t>
  </si>
  <si>
    <t xml:space="preserve">01BU003 </t>
  </si>
  <si>
    <t>Turtle Creek at Turtle Creek</t>
  </si>
  <si>
    <t xml:space="preserve">01BU004 </t>
  </si>
  <si>
    <t>Palmer's Creek near Dorchester</t>
  </si>
  <si>
    <t xml:space="preserve">01BV005 </t>
  </si>
  <si>
    <t>Ratcliffe Brook below Otter Lake</t>
  </si>
  <si>
    <t xml:space="preserve">01BV006 </t>
  </si>
  <si>
    <t>Point Wolfe River at Fundy National Park</t>
  </si>
  <si>
    <t xml:space="preserve">01BV007 </t>
  </si>
  <si>
    <t>Upper Salmon River at Alma</t>
  </si>
  <si>
    <t xml:space="preserve">01BD002 </t>
  </si>
  <si>
    <t xml:space="preserve">01DL001  </t>
  </si>
  <si>
    <t xml:space="preserve">01BF001 </t>
  </si>
  <si>
    <t>A</t>
  </si>
  <si>
    <t>P</t>
  </si>
  <si>
    <t>q10</t>
  </si>
  <si>
    <t>q20</t>
  </si>
  <si>
    <t>q50</t>
  </si>
  <si>
    <t>q100</t>
  </si>
  <si>
    <t>q2</t>
  </si>
  <si>
    <t>Lat</t>
  </si>
  <si>
    <t>Lon</t>
  </si>
  <si>
    <t>47°15'29" N 68°35'45" W</t>
  </si>
  <si>
    <t>47°12'23" N 68°57'20" W</t>
  </si>
  <si>
    <t>46°49'42" N 67°44'35" W</t>
  </si>
  <si>
    <t>46°28'12" N 67°35'23" W</t>
  </si>
  <si>
    <t>46°12'58" N 67°43'40" W</t>
  </si>
  <si>
    <t>46°26'18" N 67°44'18" W</t>
  </si>
  <si>
    <t>46°20'27" N 67°27'54" W</t>
  </si>
  <si>
    <t>45°56'36" N 67°19'13" W</t>
  </si>
  <si>
    <t>45°57'44" N 66°49'51" W</t>
  </si>
  <si>
    <t>45°56'12" N 67°32'49" W</t>
  </si>
  <si>
    <t>45°40'25" N 66°40'58" W</t>
  </si>
  <si>
    <t>46°17'54" N 65°42'43" W</t>
  </si>
  <si>
    <t>46°17'26" N 65°43'21" W</t>
  </si>
  <si>
    <t>Nerepis River near Fowlers Corner</t>
  </si>
  <si>
    <t>45°16'24" N 66°48'24" W</t>
  </si>
  <si>
    <t>45°12'35" N 67°15'45" W</t>
  </si>
  <si>
    <t>45°11'35" N 66°59'56" W</t>
  </si>
  <si>
    <t>47°49'56" N 66°53'13" W</t>
  </si>
  <si>
    <t>47°39'21" N 65°41'37" W</t>
  </si>
  <si>
    <t>47°54'31" N 66°56'53" W</t>
  </si>
  <si>
    <t>47°29'40" N 65°40'50" W</t>
  </si>
  <si>
    <t>46°53'19" N 65°35'44" W</t>
  </si>
  <si>
    <t>46°44'36" N 65°12'17" W</t>
  </si>
  <si>
    <t>45°57'34" N 64°52'40" W</t>
  </si>
  <si>
    <t>45°53'14" N 64°30'59" W</t>
  </si>
  <si>
    <t>45°36'40" N 64°57'22" W</t>
  </si>
  <si>
    <t>47°02'20" N 67°44'23" W</t>
  </si>
  <si>
    <t>46°48'58" N 67°45'07" W</t>
  </si>
  <si>
    <t>47°20'06" N 68°08'06" W</t>
  </si>
  <si>
    <t>47°15'03" N 67°08'32" W</t>
  </si>
  <si>
    <t>46°20'32" N 67°28'09" W</t>
  </si>
  <si>
    <t>46°02'55" N 67°14'22" W</t>
  </si>
  <si>
    <t>46°07'33" N 66°36'40" W</t>
  </si>
  <si>
    <t>46°17'56" N 67°02'13" W</t>
  </si>
  <si>
    <t>46°16'37" N 67°01'17" W</t>
  </si>
  <si>
    <t>46°04'20" N 65°21'59" W</t>
  </si>
  <si>
    <t>45°42'05" N 65°36'06" W</t>
  </si>
  <si>
    <t>45°30'12" N 66°19'08" W</t>
  </si>
  <si>
    <t>45°10'11" N 66°28'05" W</t>
  </si>
  <si>
    <t>47°40'01" N 67°28'59" W</t>
  </si>
  <si>
    <t>47°53'37" N 66°01'30" W</t>
  </si>
  <si>
    <t>48°00'52" N 66°26'18" W</t>
  </si>
  <si>
    <t>47°39'00" N 65°34'40" W</t>
  </si>
  <si>
    <t>47°42'20" N 65°09'19" W</t>
  </si>
  <si>
    <t>47°26'08" N 65°06'21" W</t>
  </si>
  <si>
    <t>46°44'09" N 65°49'32" W</t>
  </si>
  <si>
    <t>46°56'09" N 65°54'26" W</t>
  </si>
  <si>
    <t>47°05'41" N 65°50'11" W</t>
  </si>
  <si>
    <t>46°26'38" N 65°03'53" W</t>
  </si>
  <si>
    <t>45°56'47" N 65°10'05" W</t>
  </si>
  <si>
    <t>45°22'04" N 65°48'42" W</t>
  </si>
  <si>
    <t>45°33'30" N 65°00'57" W</t>
  </si>
  <si>
    <t>48°09'26" N 66°20'58" W</t>
  </si>
  <si>
    <t xml:space="preserve">ID </t>
  </si>
  <si>
    <t>Name</t>
  </si>
  <si>
    <t>Latitude</t>
  </si>
  <si>
    <t>Longitude</t>
  </si>
  <si>
    <t xml:space="preserve">    ID</t>
  </si>
  <si>
    <t>46°49'17" N 66°06'53" W</t>
  </si>
  <si>
    <t>45°35'12" N 64°27'02" W</t>
  </si>
  <si>
    <t>48°05'12" N 67°06'02" W</t>
  </si>
  <si>
    <t>46°02'06" N 66°42'05" W</t>
  </si>
  <si>
    <t>MAP (mm)</t>
  </si>
  <si>
    <t>Station</t>
  </si>
  <si>
    <t xml:space="preserve">    MAP (mm)</t>
  </si>
  <si>
    <t>Estimated MAP (mm)</t>
  </si>
  <si>
    <t>Duration</t>
  </si>
  <si>
    <t>1-day</t>
  </si>
  <si>
    <t>7-day</t>
  </si>
  <si>
    <t>14-day</t>
  </si>
  <si>
    <t>Project ID</t>
  </si>
  <si>
    <t>Organization</t>
  </si>
  <si>
    <t>Application report</t>
  </si>
  <si>
    <t>Drought Data</t>
  </si>
  <si>
    <t>Flood Data</t>
  </si>
  <si>
    <t>One day</t>
  </si>
  <si>
    <t>Q2</t>
  </si>
  <si>
    <t>Q10</t>
  </si>
  <si>
    <t>Q20</t>
  </si>
  <si>
    <t>Q50</t>
  </si>
  <si>
    <t>Seven-day</t>
  </si>
  <si>
    <t>q</t>
  </si>
  <si>
    <t>s</t>
  </si>
  <si>
    <t>k</t>
  </si>
  <si>
    <t>a</t>
  </si>
  <si>
    <t>b1</t>
  </si>
  <si>
    <t>b2</t>
  </si>
  <si>
    <t>Flood --&gt;  Q =  a*(DA^b1)*(MAP^b2)</t>
  </si>
  <si>
    <t>Q = a*(DA^b1)</t>
  </si>
  <si>
    <t>Drought</t>
  </si>
  <si>
    <t>Q=(q*(DA^0.5)+s*(MAP^0.5)-k)^2</t>
  </si>
  <si>
    <t>Q=(q*(DA^0.5)-k)^2</t>
  </si>
  <si>
    <t xml:space="preserve">  45° &lt; lat &lt; 48° N</t>
  </si>
  <si>
    <t xml:space="preserve">  64° &lt; lon &lt; 69° W</t>
  </si>
  <si>
    <t>Floods &amp; Droughts in New Brunswick</t>
  </si>
  <si>
    <r>
      <t>Drought flow (m</t>
    </r>
    <r>
      <rPr>
        <b/>
        <u val="single"/>
        <vertAlign val="superscript"/>
        <sz val="10"/>
        <rFont val="Arial"/>
        <family val="2"/>
      </rPr>
      <t>3</t>
    </r>
    <r>
      <rPr>
        <b/>
        <u val="single"/>
        <sz val="10"/>
        <rFont val="Arial"/>
        <family val="2"/>
      </rPr>
      <t>/s)</t>
    </r>
  </si>
  <si>
    <t xml:space="preserve">01AD002 </t>
  </si>
  <si>
    <t xml:space="preserve">St. John River at Fort Kent </t>
  </si>
  <si>
    <t xml:space="preserve">01AD003 </t>
  </si>
  <si>
    <t>St. Francis River at Outlet of Glasier Lake</t>
  </si>
  <si>
    <t xml:space="preserve">01AG002 </t>
  </si>
  <si>
    <t>Limestone Stream at Four Falls</t>
  </si>
  <si>
    <t xml:space="preserve">01AJ003 </t>
  </si>
  <si>
    <t>Meduxkeneag River near Belleville</t>
  </si>
  <si>
    <t xml:space="preserve">01AJ004 </t>
  </si>
  <si>
    <t>Becaguimec Stream at Coldstream</t>
  </si>
  <si>
    <t>Shogomoc Stream near Trans Canada Hwy</t>
  </si>
  <si>
    <t xml:space="preserve">01AK007 </t>
  </si>
  <si>
    <t>Nackawic Stream near Temperance Vale</t>
  </si>
  <si>
    <t xml:space="preserve">01AL002 </t>
  </si>
  <si>
    <t xml:space="preserve">01AL003 </t>
  </si>
  <si>
    <t xml:space="preserve">01AM001 </t>
  </si>
  <si>
    <t>North Branch Oromocto River at Tracy</t>
  </si>
  <si>
    <t xml:space="preserve">01AN001 </t>
  </si>
  <si>
    <t>Castaway Stream near Castaway</t>
  </si>
  <si>
    <t xml:space="preserve">01AP002 </t>
  </si>
  <si>
    <t xml:space="preserve">01AP004 </t>
  </si>
  <si>
    <t xml:space="preserve">01AP006 </t>
  </si>
  <si>
    <t xml:space="preserve">01AQ001 </t>
  </si>
  <si>
    <t xml:space="preserve">01BC001 </t>
  </si>
  <si>
    <t xml:space="preserve">01BJ001 </t>
  </si>
  <si>
    <t xml:space="preserve">01BJ003 </t>
  </si>
  <si>
    <t>Jacquet River near Durham Center</t>
  </si>
  <si>
    <t xml:space="preserve">01BL002 </t>
  </si>
  <si>
    <t>Riviere Caraquet at Burnsville</t>
  </si>
  <si>
    <t xml:space="preserve">01BL003 </t>
  </si>
  <si>
    <t>Big Tracadie River at Murchy Bridge Crossing</t>
  </si>
  <si>
    <t xml:space="preserve">01BO001 </t>
  </si>
  <si>
    <t xml:space="preserve">01BO002 </t>
  </si>
  <si>
    <t xml:space="preserve">Renous River at McGraw Brook </t>
  </si>
  <si>
    <t xml:space="preserve">01BO003 </t>
  </si>
  <si>
    <t xml:space="preserve">Barnaby River below Semiwagan River </t>
  </si>
  <si>
    <t xml:space="preserve">01BQ001 </t>
  </si>
  <si>
    <t>Peticodiac River near Petitcodiac</t>
  </si>
  <si>
    <t>Palmers Creek near Dorchester</t>
  </si>
  <si>
    <t xml:space="preserve">01DL001 </t>
  </si>
  <si>
    <t>Kelley River at Eight Mile Ford</t>
  </si>
  <si>
    <r>
      <t xml:space="preserve">    DA (km</t>
    </r>
    <r>
      <rPr>
        <b/>
        <vertAlign val="superscript"/>
        <sz val="11"/>
        <color indexed="18"/>
        <rFont val="Arial"/>
        <family val="2"/>
      </rPr>
      <t>2</t>
    </r>
    <r>
      <rPr>
        <b/>
        <sz val="11"/>
        <color indexed="18"/>
        <rFont val="Arial"/>
        <family val="2"/>
      </rPr>
      <t>)</t>
    </r>
  </si>
  <si>
    <t xml:space="preserve">    Latitude (ddmmss)</t>
  </si>
  <si>
    <r>
      <t xml:space="preserve">    DA (km</t>
    </r>
    <r>
      <rPr>
        <vertAlign val="superscript"/>
        <sz val="11"/>
        <color indexed="18"/>
        <rFont val="Arial"/>
        <family val="2"/>
      </rPr>
      <t>2</t>
    </r>
    <r>
      <rPr>
        <b/>
        <sz val="11"/>
        <color indexed="18"/>
        <rFont val="Arial"/>
        <family val="2"/>
      </rPr>
      <t>)</t>
    </r>
  </si>
  <si>
    <t xml:space="preserve">    Latitude</t>
  </si>
  <si>
    <t xml:space="preserve">    Name</t>
  </si>
  <si>
    <t xml:space="preserve">    Longitude </t>
  </si>
  <si>
    <r>
      <t xml:space="preserve">MAP </t>
    </r>
    <r>
      <rPr>
        <sz val="10"/>
        <rFont val="Symbol"/>
        <family val="1"/>
      </rPr>
      <t>®</t>
    </r>
    <r>
      <rPr>
        <sz val="10"/>
        <rFont val="Arial"/>
        <family val="0"/>
      </rPr>
      <t xml:space="preserve"> Mean Annual Precipitation, optional.</t>
    </r>
  </si>
  <si>
    <t xml:space="preserve">    Longitude (ddmmss)</t>
  </si>
  <si>
    <r>
      <t xml:space="preserve">DA </t>
    </r>
    <r>
      <rPr>
        <sz val="10"/>
        <rFont val="Symbol"/>
        <family val="1"/>
      </rPr>
      <t>®</t>
    </r>
    <r>
      <rPr>
        <sz val="10"/>
        <rFont val="Arial"/>
        <family val="0"/>
      </rPr>
      <t xml:space="preserve"> Drainage Area</t>
    </r>
  </si>
  <si>
    <r>
      <t xml:space="preserve">MAP </t>
    </r>
    <r>
      <rPr>
        <sz val="10"/>
        <rFont val="Symbol"/>
        <family val="1"/>
      </rPr>
      <t>®</t>
    </r>
    <r>
      <rPr>
        <sz val="10"/>
        <rFont val="Arial"/>
        <family val="0"/>
      </rPr>
      <t xml:space="preserve"> Mean Annual Precipitation</t>
    </r>
  </si>
  <si>
    <r>
      <t>Daily flood  (m</t>
    </r>
    <r>
      <rPr>
        <b/>
        <u val="single"/>
        <vertAlign val="superscript"/>
        <sz val="10"/>
        <rFont val="Arial"/>
        <family val="2"/>
      </rPr>
      <t>3</t>
    </r>
    <r>
      <rPr>
        <b/>
        <u val="single"/>
        <sz val="10"/>
        <rFont val="Arial"/>
        <family val="2"/>
      </rPr>
      <t>/s)</t>
    </r>
  </si>
  <si>
    <r>
      <t>Instantaneous peak flood (m</t>
    </r>
    <r>
      <rPr>
        <b/>
        <u val="single"/>
        <vertAlign val="superscript"/>
        <sz val="10"/>
        <rFont val="Arial"/>
        <family val="2"/>
      </rPr>
      <t>3</t>
    </r>
    <r>
      <rPr>
        <b/>
        <u val="single"/>
        <sz val="10"/>
        <rFont val="Arial"/>
        <family val="2"/>
      </rPr>
      <t>/s)</t>
    </r>
  </si>
  <si>
    <t>MAP</t>
  </si>
  <si>
    <r>
      <t xml:space="preserve">Estimated MAP </t>
    </r>
    <r>
      <rPr>
        <sz val="10"/>
        <rFont val="Symbol"/>
        <family val="1"/>
      </rPr>
      <t>®</t>
    </r>
    <r>
      <rPr>
        <sz val="10"/>
        <rFont val="Arial"/>
        <family val="0"/>
      </rPr>
      <t xml:space="preserve"> for information only. Computed by spatial interpolation </t>
    </r>
  </si>
  <si>
    <r>
      <t>DA (km</t>
    </r>
    <r>
      <rPr>
        <b/>
        <vertAlign val="superscript"/>
        <sz val="10"/>
        <rFont val="Arial"/>
        <family val="2"/>
      </rPr>
      <t>2</t>
    </r>
    <r>
      <rPr>
        <b/>
        <sz val="10"/>
        <rFont val="Arial"/>
        <family val="2"/>
      </rPr>
      <t>)</t>
    </r>
  </si>
  <si>
    <t>Noyan Turkkan &amp; Nassir El-Jabi</t>
  </si>
  <si>
    <t xml:space="preserve">Saint John River at Fort Kent  </t>
  </si>
  <si>
    <t>Saint John River at Grand Falls (Reg)</t>
  </si>
  <si>
    <t>Green River near Rivière-Verte (Reg)</t>
  </si>
  <si>
    <t>Aroostook River near Tinker (Reg)</t>
  </si>
  <si>
    <t>Saint John River near East Florenceville (Reg)</t>
  </si>
  <si>
    <t>Saint John River below Mactaquac (Reg)</t>
  </si>
  <si>
    <t>Middle Branch Nashwaaksis Stream near Royal Road</t>
  </si>
  <si>
    <t>Magaguadavic River at Elmcroft (Reg)</t>
  </si>
  <si>
    <t>Dennis Stream near St. Stephen</t>
  </si>
  <si>
    <t>Nepisiquit River near Pabineau Falls (Reg)</t>
  </si>
  <si>
    <t>Rivière Caraquet at Burnsville</t>
  </si>
  <si>
    <t>Big Tracadie River at Murphy Bridge Crossing</t>
  </si>
  <si>
    <t>Matapedia Amont de la Rivière Assemetquagan, QC</t>
  </si>
  <si>
    <t>Kelley River (Mill Creek) at Eight Mile Ford, NS</t>
  </si>
  <si>
    <t>Rivière Nouvelle au Pont, QC</t>
  </si>
  <si>
    <t>CGCM3.1 downscaled by delta change method, see reference 3.</t>
  </si>
  <si>
    <t>See reference 2, tables 3, 5, 7 &amp; 9 and reference 3, table 22 &amp; figure 31.</t>
  </si>
  <si>
    <t>using latitude and longitude, if provided.</t>
  </si>
  <si>
    <t>Drought data input</t>
  </si>
  <si>
    <t>CGCM3.1 emission scenarios</t>
  </si>
  <si>
    <t>See reference 1, tables 1, 2, 3 or 7 and reference 3, table 21 &amp; figure 30.</t>
  </si>
  <si>
    <t>NOTE : THIS SOFTWARE REQUIRES THAT MACROS BE ENABLED</t>
  </si>
  <si>
    <t>Daily flood  - B1 scenario</t>
  </si>
  <si>
    <t>Daily flood - A2 scenario</t>
  </si>
  <si>
    <t>Drought flow - B1 scenario</t>
  </si>
  <si>
    <t xml:space="preserve">Drought flow - A2 scenario </t>
  </si>
  <si>
    <t>Flood data input</t>
  </si>
  <si>
    <t xml:space="preserve">  3.89 &lt; DA &lt; 39900</t>
  </si>
  <si>
    <t xml:space="preserve">  925 &lt; MAP &lt; 1410</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</si>
</sst>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Yes&quot;;&quot;Yes&quot;;&quot;No&quot;"/>
    <numFmt numFmtId="165" formatCode="&quot;True&quot;;&quot;True&quot;;&quot;False&quot;"/>
    <numFmt numFmtId="166" formatCode="&quot;On&quot;;&quot;On&quot;;&quot;Off&quot;"/>
    <numFmt numFmtId="167" formatCode="[$€-2]\ #,##0.00_);[Red]\([$€-2]\ #,##0.00\)"/>
    <numFmt numFmtId="168" formatCode="[$-C0C]d\ mmmm\ yyyy"/>
    <numFmt numFmtId="169" formatCode="[$-1009]mmmm\ d\,\ yyyy;@"/>
    <numFmt numFmtId="170" formatCode="yyyy/mm/dd;@"/>
    <numFmt numFmtId="171" formatCode="[$-409]mmmm\ d\,\ yyyy;@"/>
    <numFmt numFmtId="172" formatCode="0.0"/>
    <numFmt numFmtId="173" formatCode="\1"/>
    <numFmt numFmtId="174" formatCode="##\°\ 00\'\ 00\'\'"/>
    <numFmt numFmtId="175" formatCode="#,##0.0"/>
    <numFmt numFmtId="176" formatCode="0.0E+00"/>
    <numFmt numFmtId="177" formatCode="0.000000"/>
    <numFmt numFmtId="178" formatCode="0.000"/>
    <numFmt numFmtId="179" formatCode="0.0000"/>
    <numFmt numFmtId="180" formatCode="0.00000"/>
    <numFmt numFmtId="181" formatCode="0.0000E+00"/>
    <numFmt numFmtId="182" formatCode="0.000E+00"/>
  </numFmts>
  <fonts count="65">
    <font>
      <sz val="10"/>
      <name val="Arial"/>
      <family val="0"/>
    </font>
    <font>
      <sz val="8"/>
      <name val="Arial"/>
      <family val="2"/>
    </font>
    <font>
      <b/>
      <sz val="14"/>
      <name val="Arial"/>
      <family val="2"/>
    </font>
    <font>
      <b/>
      <sz val="11"/>
      <name val="Arial"/>
      <family val="2"/>
    </font>
    <font>
      <sz val="11"/>
      <name val="Arial"/>
      <family val="2"/>
    </font>
    <font>
      <b/>
      <sz val="18"/>
      <name val="Arial"/>
      <family val="2"/>
    </font>
    <font>
      <sz val="14"/>
      <name val="Arial"/>
      <family val="2"/>
    </font>
    <font>
      <b/>
      <sz val="11"/>
      <color indexed="18"/>
      <name val="Arial"/>
      <family val="2"/>
    </font>
    <font>
      <sz val="10"/>
      <name val="Arial Unicode MS"/>
      <family val="2"/>
    </font>
    <font>
      <sz val="12"/>
      <name val="Arial"/>
      <family val="2"/>
    </font>
    <font>
      <b/>
      <sz val="12"/>
      <color indexed="18"/>
      <name val="Arial"/>
      <family val="2"/>
    </font>
    <font>
      <sz val="10"/>
      <color indexed="18"/>
      <name val="Arial"/>
      <family val="2"/>
    </font>
    <font>
      <b/>
      <u val="single"/>
      <sz val="14"/>
      <color indexed="18"/>
      <name val="Arial"/>
      <family val="2"/>
    </font>
    <font>
      <b/>
      <sz val="12"/>
      <name val="Arial"/>
      <family val="2"/>
    </font>
    <font>
      <b/>
      <sz val="10"/>
      <name val="Arial"/>
      <family val="2"/>
    </font>
    <font>
      <sz val="10"/>
      <color indexed="41"/>
      <name val="Arial"/>
      <family val="2"/>
    </font>
    <font>
      <b/>
      <u val="single"/>
      <sz val="14"/>
      <name val="Arial"/>
      <family val="2"/>
    </font>
    <font>
      <u val="single"/>
      <sz val="10"/>
      <name val="Arial"/>
      <family val="2"/>
    </font>
    <font>
      <b/>
      <vertAlign val="superscript"/>
      <sz val="11"/>
      <color indexed="18"/>
      <name val="Arial"/>
      <family val="2"/>
    </font>
    <font>
      <vertAlign val="superscript"/>
      <sz val="11"/>
      <color indexed="18"/>
      <name val="Arial"/>
      <family val="2"/>
    </font>
    <font>
      <b/>
      <vertAlign val="superscript"/>
      <sz val="10"/>
      <name val="Arial"/>
      <family val="2"/>
    </font>
    <font>
      <sz val="8"/>
      <name val="Tahoma"/>
      <family val="2"/>
    </font>
    <font>
      <b/>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0"/>
      <name val="Lucida Sans"/>
      <family val="0"/>
    </font>
    <font>
      <sz val="24"/>
      <color indexed="62"/>
      <name val="Times New Roman"/>
      <family val="0"/>
    </font>
    <font>
      <b/>
      <sz val="14"/>
      <color indexed="8"/>
      <name val="Arial"/>
      <family val="0"/>
    </font>
    <font>
      <sz val="11.75"/>
      <color indexed="8"/>
      <name val="Arial"/>
      <family val="0"/>
    </font>
    <font>
      <sz val="11"/>
      <color indexed="8"/>
      <name val="Arial"/>
      <family val="0"/>
    </font>
    <font>
      <sz val="9.2"/>
      <color indexed="8"/>
      <name val="Arial"/>
      <family val="0"/>
    </font>
    <font>
      <sz val="11.25"/>
      <color indexed="8"/>
      <name val="Arial"/>
      <family val="0"/>
    </font>
    <font>
      <sz val="8"/>
      <color indexed="8"/>
      <name val="Arial"/>
      <family val="0"/>
    </font>
    <font>
      <b/>
      <sz val="8"/>
      <color indexed="8"/>
      <name val="Arial"/>
      <family val="0"/>
    </font>
    <font>
      <b/>
      <sz val="8.25"/>
      <color indexed="8"/>
      <name val="Arial"/>
      <family val="0"/>
    </font>
    <font>
      <sz val="7.35"/>
      <color indexed="8"/>
      <name val="Arial"/>
      <family val="0"/>
    </font>
    <font>
      <b/>
      <sz val="8.75"/>
      <color indexed="8"/>
      <name val="Arial"/>
      <family val="0"/>
    </font>
    <font>
      <b/>
      <sz val="9"/>
      <color indexed="8"/>
      <name val="Arial"/>
      <family val="0"/>
    </font>
    <font>
      <sz val="9"/>
      <name val="Arial"/>
      <family val="2"/>
    </font>
    <font>
      <b/>
      <u val="single"/>
      <sz val="10"/>
      <name val="Arial"/>
      <family val="2"/>
    </font>
    <font>
      <b/>
      <u val="single"/>
      <vertAlign val="superscript"/>
      <sz val="10"/>
      <name val="Arial"/>
      <family val="2"/>
    </font>
    <font>
      <b/>
      <sz val="9"/>
      <name val="Symbol"/>
      <family val="1"/>
    </font>
    <font>
      <b/>
      <sz val="9"/>
      <name val="Arial"/>
      <family val="2"/>
    </font>
    <font>
      <b/>
      <sz val="11"/>
      <name val="Symbol"/>
      <family val="1"/>
    </font>
    <font>
      <sz val="10"/>
      <name val="Symbol"/>
      <family val="1"/>
    </font>
    <font>
      <sz val="10"/>
      <color indexed="8"/>
      <name val="Arial"/>
      <family val="2"/>
    </font>
    <font>
      <b/>
      <sz val="12"/>
      <color indexed="8"/>
      <name val="Arial"/>
      <family val="2"/>
    </font>
    <font>
      <u val="single"/>
      <sz val="10"/>
      <color indexed="12"/>
      <name val="Arial"/>
      <family val="0"/>
    </font>
    <font>
      <u val="single"/>
      <sz val="10"/>
      <color indexed="36"/>
      <name val="Arial"/>
      <family val="0"/>
    </font>
    <font>
      <b/>
      <sz val="11"/>
      <color indexed="1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7" borderId="1" applyNumberFormat="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29" fillId="3" borderId="0" applyNumberFormat="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31" fillId="4" borderId="0" applyNumberFormat="0" applyBorder="0" applyAlignment="0" applyProtection="0"/>
    <xf numFmtId="0" fontId="32" fillId="20"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cellStyleXfs>
  <cellXfs count="116">
    <xf numFmtId="0" fontId="0" fillId="0" borderId="0" xfId="0" applyAlignment="1">
      <alignment/>
    </xf>
    <xf numFmtId="0" fontId="0" fillId="4" borderId="0" xfId="0" applyFill="1" applyAlignment="1">
      <alignment/>
    </xf>
    <xf numFmtId="0" fontId="0" fillId="4" borderId="0" xfId="0" applyFill="1" applyAlignment="1">
      <alignment horizontal="center"/>
    </xf>
    <xf numFmtId="0" fontId="0" fillId="7" borderId="0" xfId="0" applyFill="1" applyAlignment="1">
      <alignment/>
    </xf>
    <xf numFmtId="0" fontId="0" fillId="7" borderId="0" xfId="0" applyFill="1" applyAlignment="1">
      <alignment horizontal="center"/>
    </xf>
    <xf numFmtId="1" fontId="0" fillId="0" borderId="0" xfId="0" applyNumberFormat="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xf>
    <xf numFmtId="0" fontId="0" fillId="20" borderId="0" xfId="0" applyFill="1" applyAlignment="1">
      <alignment/>
    </xf>
    <xf numFmtId="0" fontId="0" fillId="20" borderId="0" xfId="0" applyFill="1" applyAlignment="1">
      <alignment horizontal="left"/>
    </xf>
    <xf numFmtId="0" fontId="9" fillId="20" borderId="0" xfId="0" applyFont="1" applyFill="1" applyAlignment="1">
      <alignment/>
    </xf>
    <xf numFmtId="0" fontId="0" fillId="20" borderId="0" xfId="0" applyFill="1" applyBorder="1" applyAlignment="1">
      <alignment/>
    </xf>
    <xf numFmtId="0" fontId="0" fillId="24" borderId="0" xfId="0" applyFill="1" applyAlignment="1">
      <alignment/>
    </xf>
    <xf numFmtId="0" fontId="10" fillId="20" borderId="0" xfId="0" applyFont="1" applyFill="1" applyAlignment="1">
      <alignment/>
    </xf>
    <xf numFmtId="0" fontId="11" fillId="20" borderId="0" xfId="0" applyFont="1" applyFill="1" applyAlignment="1">
      <alignment/>
    </xf>
    <xf numFmtId="0" fontId="2" fillId="24" borderId="0" xfId="0" applyFont="1" applyFill="1" applyAlignment="1">
      <alignment/>
    </xf>
    <xf numFmtId="0" fontId="6" fillId="24" borderId="0" xfId="0" applyFont="1" applyFill="1" applyAlignment="1">
      <alignment/>
    </xf>
    <xf numFmtId="0" fontId="2"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0" fillId="0" borderId="0" xfId="0" applyNumberFormat="1" applyAlignment="1">
      <alignment horizontal="left"/>
    </xf>
    <xf numFmtId="0" fontId="0" fillId="0" borderId="0" xfId="0" applyFont="1" applyFill="1" applyBorder="1" applyAlignment="1">
      <alignment/>
    </xf>
    <xf numFmtId="0" fontId="0" fillId="0" borderId="0" xfId="0" applyAlignment="1">
      <alignment horizontal="center"/>
    </xf>
    <xf numFmtId="0" fontId="0" fillId="0" borderId="0" xfId="0" applyFill="1" applyAlignment="1">
      <alignment horizontal="center"/>
    </xf>
    <xf numFmtId="172" fontId="0" fillId="0" borderId="0" xfId="0" applyNumberFormat="1" applyAlignment="1">
      <alignment/>
    </xf>
    <xf numFmtId="2" fontId="0" fillId="0" borderId="0" xfId="0" applyNumberFormat="1" applyAlignment="1">
      <alignment/>
    </xf>
    <xf numFmtId="0" fontId="4" fillId="25" borderId="10" xfId="0" applyFont="1" applyFill="1" applyBorder="1" applyAlignment="1" applyProtection="1">
      <alignment horizontal="left"/>
      <protection locked="0"/>
    </xf>
    <xf numFmtId="0" fontId="7" fillId="20" borderId="0" xfId="0" applyFont="1" applyFill="1" applyAlignment="1">
      <alignment/>
    </xf>
    <xf numFmtId="0" fontId="4" fillId="20" borderId="0" xfId="0" applyFont="1" applyFill="1" applyBorder="1" applyAlignment="1">
      <alignment horizontal="left"/>
    </xf>
    <xf numFmtId="0" fontId="0" fillId="0" borderId="0" xfId="0" applyFont="1" applyAlignment="1">
      <alignment/>
    </xf>
    <xf numFmtId="1" fontId="4" fillId="22" borderId="10" xfId="0" applyNumberFormat="1" applyFont="1" applyFill="1" applyBorder="1" applyAlignment="1">
      <alignment horizontal="left"/>
    </xf>
    <xf numFmtId="0" fontId="4" fillId="22" borderId="10" xfId="0" applyFont="1" applyFill="1" applyBorder="1" applyAlignment="1" applyProtection="1">
      <alignment horizontal="left"/>
      <protection/>
    </xf>
    <xf numFmtId="0" fontId="4" fillId="22" borderId="10" xfId="0" applyFont="1" applyFill="1" applyBorder="1" applyAlignment="1">
      <alignment horizontal="left"/>
    </xf>
    <xf numFmtId="0" fontId="0" fillId="0" borderId="16" xfId="0" applyBorder="1" applyAlignment="1">
      <alignment horizontal="center"/>
    </xf>
    <xf numFmtId="0" fontId="0" fillId="0" borderId="10" xfId="0" applyBorder="1" applyAlignment="1">
      <alignment/>
    </xf>
    <xf numFmtId="0" fontId="0" fillId="0" borderId="17" xfId="0" applyBorder="1" applyAlignment="1">
      <alignment horizontal="center"/>
    </xf>
    <xf numFmtId="0" fontId="0" fillId="0" borderId="18" xfId="0" applyBorder="1" applyAlignment="1">
      <alignment horizontal="center"/>
    </xf>
    <xf numFmtId="174" fontId="4" fillId="25" borderId="10" xfId="0" applyNumberFormat="1" applyFont="1" applyFill="1" applyBorder="1" applyAlignment="1" applyProtection="1">
      <alignment horizontal="left"/>
      <protection locked="0"/>
    </xf>
    <xf numFmtId="1" fontId="0" fillId="0" borderId="10" xfId="0" applyNumberFormat="1" applyBorder="1" applyAlignment="1">
      <alignment horizontal="center"/>
    </xf>
    <xf numFmtId="172" fontId="0" fillId="0" borderId="13" xfId="0" applyNumberFormat="1" applyBorder="1" applyAlignment="1">
      <alignment horizontal="center"/>
    </xf>
    <xf numFmtId="1" fontId="0" fillId="0" borderId="15" xfId="0" applyNumberFormat="1" applyBorder="1" applyAlignment="1">
      <alignment horizontal="center"/>
    </xf>
    <xf numFmtId="172" fontId="0" fillId="0" borderId="14" xfId="0" applyNumberFormat="1" applyBorder="1" applyAlignment="1">
      <alignment horizontal="center"/>
    </xf>
    <xf numFmtId="0" fontId="15" fillId="24" borderId="0" xfId="0" applyFont="1" applyFill="1" applyAlignment="1">
      <alignment/>
    </xf>
    <xf numFmtId="174" fontId="4" fillId="25" borderId="17" xfId="0" applyNumberFormat="1" applyFont="1" applyFill="1" applyBorder="1" applyAlignment="1" applyProtection="1">
      <alignment horizontal="left"/>
      <protection locked="0"/>
    </xf>
    <xf numFmtId="0" fontId="4" fillId="20" borderId="0" xfId="0" applyFont="1" applyFill="1" applyBorder="1" applyAlignment="1" applyProtection="1">
      <alignment/>
      <protection locked="0"/>
    </xf>
    <xf numFmtId="0" fontId="22" fillId="20" borderId="0" xfId="0" applyFont="1" applyFill="1" applyAlignment="1">
      <alignment/>
    </xf>
    <xf numFmtId="0" fontId="13" fillId="20" borderId="0" xfId="0" applyFont="1" applyFill="1" applyAlignment="1">
      <alignment/>
    </xf>
    <xf numFmtId="0" fontId="16" fillId="20" borderId="0" xfId="0" applyFont="1" applyFill="1" applyAlignment="1">
      <alignment/>
    </xf>
    <xf numFmtId="0" fontId="17" fillId="20" borderId="0" xfId="0" applyFont="1" applyFill="1" applyAlignment="1">
      <alignment/>
    </xf>
    <xf numFmtId="0" fontId="8" fillId="20" borderId="0" xfId="0" applyFont="1" applyFill="1" applyAlignment="1">
      <alignment/>
    </xf>
    <xf numFmtId="0" fontId="7" fillId="20" borderId="0" xfId="0" applyFont="1" applyFill="1" applyAlignment="1">
      <alignment vertical="center"/>
    </xf>
    <xf numFmtId="0" fontId="6" fillId="20" borderId="0" xfId="0" applyFont="1" applyFill="1" applyAlignment="1">
      <alignment/>
    </xf>
    <xf numFmtId="0" fontId="54" fillId="0" borderId="0" xfId="0" applyFont="1" applyAlignment="1">
      <alignment/>
    </xf>
    <xf numFmtId="0" fontId="4" fillId="25" borderId="17" xfId="0" applyFont="1" applyFill="1" applyBorder="1" applyAlignment="1" applyProtection="1">
      <alignment horizontal="left"/>
      <protection locked="0"/>
    </xf>
    <xf numFmtId="171" fontId="9" fillId="24" borderId="0" xfId="0" applyNumberFormat="1" applyFont="1" applyFill="1" applyAlignment="1">
      <alignment/>
    </xf>
    <xf numFmtId="0" fontId="0" fillId="0" borderId="0" xfId="0" applyAlignment="1">
      <alignment horizontal="right"/>
    </xf>
    <xf numFmtId="172" fontId="0" fillId="0" borderId="0" xfId="0" applyNumberFormat="1" applyAlignment="1">
      <alignment horizontal="right"/>
    </xf>
    <xf numFmtId="2"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80" fontId="0" fillId="0" borderId="0" xfId="0" applyNumberFormat="1" applyAlignment="1">
      <alignment horizontal="right"/>
    </xf>
    <xf numFmtId="0" fontId="53" fillId="0" borderId="0" xfId="0" applyFont="1" applyAlignment="1">
      <alignment/>
    </xf>
    <xf numFmtId="172" fontId="53" fillId="0" borderId="0" xfId="0" applyNumberFormat="1" applyFont="1" applyAlignment="1">
      <alignment/>
    </xf>
    <xf numFmtId="0" fontId="9" fillId="0" borderId="10" xfId="0" applyFont="1" applyFill="1" applyBorder="1" applyAlignment="1" applyProtection="1">
      <alignment horizontal="left"/>
      <protection locked="0"/>
    </xf>
    <xf numFmtId="0" fontId="0" fillId="24" borderId="19" xfId="0" applyFill="1" applyBorder="1" applyAlignment="1">
      <alignment/>
    </xf>
    <xf numFmtId="0" fontId="0" fillId="24" borderId="20" xfId="0" applyFill="1" applyBorder="1" applyAlignment="1">
      <alignment/>
    </xf>
    <xf numFmtId="0" fontId="0" fillId="24" borderId="0" xfId="0" applyFill="1" applyBorder="1" applyAlignment="1">
      <alignment/>
    </xf>
    <xf numFmtId="0" fontId="0" fillId="24" borderId="0" xfId="0" applyFill="1" applyBorder="1" applyAlignment="1">
      <alignment/>
    </xf>
    <xf numFmtId="0" fontId="0" fillId="24" borderId="21" xfId="0"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22" xfId="0" applyFill="1" applyBorder="1" applyAlignment="1">
      <alignment/>
    </xf>
    <xf numFmtId="0" fontId="0" fillId="24" borderId="23" xfId="0" applyFill="1" applyBorder="1" applyAlignment="1">
      <alignment/>
    </xf>
    <xf numFmtId="182" fontId="60" fillId="0" borderId="0" xfId="0" applyNumberFormat="1" applyFont="1" applyBorder="1" applyAlignment="1">
      <alignment horizontal="center"/>
    </xf>
    <xf numFmtId="178" fontId="60" fillId="0" borderId="0" xfId="0" applyNumberFormat="1" applyFont="1" applyBorder="1" applyAlignment="1">
      <alignment horizontal="center"/>
    </xf>
    <xf numFmtId="181" fontId="60" fillId="0" borderId="0" xfId="0" applyNumberFormat="1" applyFont="1" applyBorder="1" applyAlignment="1">
      <alignment horizontal="center"/>
    </xf>
    <xf numFmtId="0" fontId="0" fillId="0" borderId="0" xfId="0" applyFill="1" applyBorder="1" applyAlignment="1">
      <alignment horizontal="center"/>
    </xf>
    <xf numFmtId="1" fontId="0" fillId="0" borderId="0" xfId="0" applyNumberFormat="1" applyBorder="1" applyAlignment="1">
      <alignment/>
    </xf>
    <xf numFmtId="0" fontId="0" fillId="0" borderId="0" xfId="0" applyBorder="1" applyAlignment="1">
      <alignment horizontal="right"/>
    </xf>
    <xf numFmtId="179" fontId="0" fillId="0" borderId="0" xfId="0" applyNumberFormat="1" applyBorder="1" applyAlignment="1">
      <alignment horizontal="right"/>
    </xf>
    <xf numFmtId="0" fontId="0" fillId="20" borderId="0" xfId="0" applyFill="1" applyBorder="1" applyAlignment="1">
      <alignment/>
    </xf>
    <xf numFmtId="0" fontId="0" fillId="24" borderId="23" xfId="0" applyFill="1" applyBorder="1" applyAlignment="1">
      <alignment/>
    </xf>
    <xf numFmtId="0" fontId="0" fillId="24" borderId="24" xfId="0" applyFill="1" applyBorder="1" applyAlignment="1">
      <alignment/>
    </xf>
    <xf numFmtId="0" fontId="0" fillId="24" borderId="24" xfId="0" applyFill="1" applyBorder="1" applyAlignment="1">
      <alignment/>
    </xf>
    <xf numFmtId="0" fontId="12" fillId="20" borderId="0" xfId="0" applyFont="1" applyFill="1" applyAlignment="1" applyProtection="1">
      <alignment/>
      <protection locked="0"/>
    </xf>
    <xf numFmtId="172" fontId="0" fillId="0" borderId="10" xfId="0" applyNumberFormat="1" applyBorder="1" applyAlignment="1">
      <alignment horizontal="center"/>
    </xf>
    <xf numFmtId="0" fontId="11" fillId="7" borderId="0" xfId="0" applyFont="1" applyFill="1" applyAlignment="1">
      <alignment/>
    </xf>
    <xf numFmtId="0" fontId="64" fillId="7" borderId="0" xfId="0" applyFont="1" applyFill="1" applyAlignment="1">
      <alignment/>
    </xf>
    <xf numFmtId="171" fontId="4" fillId="22" borderId="21" xfId="0" applyNumberFormat="1" applyFont="1" applyFill="1" applyBorder="1" applyAlignment="1">
      <alignment horizontal="left"/>
    </xf>
    <xf numFmtId="171" fontId="4" fillId="22" borderId="11" xfId="0" applyNumberFormat="1" applyFont="1" applyFill="1" applyBorder="1" applyAlignment="1">
      <alignment horizontal="left"/>
    </xf>
    <xf numFmtId="171" fontId="4" fillId="22" borderId="12" xfId="0" applyNumberFormat="1" applyFont="1" applyFill="1" applyBorder="1" applyAlignment="1">
      <alignment horizontal="left"/>
    </xf>
    <xf numFmtId="0" fontId="4" fillId="25" borderId="13" xfId="0" applyFont="1" applyFill="1" applyBorder="1" applyAlignment="1" applyProtection="1">
      <alignment horizontal="left"/>
      <protection locked="0"/>
    </xf>
    <xf numFmtId="0" fontId="4" fillId="25" borderId="15" xfId="0" applyFont="1" applyFill="1" applyBorder="1" applyAlignment="1" applyProtection="1">
      <alignment horizontal="left"/>
      <protection locked="0"/>
    </xf>
    <xf numFmtId="0" fontId="4" fillId="25" borderId="14" xfId="0" applyFont="1" applyFill="1" applyBorder="1" applyAlignment="1" applyProtection="1">
      <alignment horizontal="left"/>
      <protection locked="0"/>
    </xf>
    <xf numFmtId="0" fontId="4" fillId="25" borderId="10" xfId="0" applyFont="1" applyFill="1" applyBorder="1" applyAlignment="1" applyProtection="1">
      <alignment horizontal="left"/>
      <protection locked="0"/>
    </xf>
    <xf numFmtId="0" fontId="12" fillId="20" borderId="0" xfId="0" applyFont="1" applyFill="1" applyAlignment="1" applyProtection="1">
      <alignment horizontal="left"/>
      <protection locked="0"/>
    </xf>
    <xf numFmtId="0" fontId="14" fillId="20" borderId="0" xfId="0" applyFont="1" applyFill="1" applyBorder="1" applyAlignment="1">
      <alignment horizontal="center"/>
    </xf>
    <xf numFmtId="0" fontId="4" fillId="7" borderId="10" xfId="0" applyFont="1" applyFill="1" applyBorder="1" applyAlignment="1" applyProtection="1">
      <alignment/>
      <protection locked="0"/>
    </xf>
    <xf numFmtId="0" fontId="4" fillId="7" borderId="10" xfId="0" applyFont="1" applyFill="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71" fontId="0" fillId="0" borderId="0" xfId="0" applyNumberFormat="1" applyAlignment="1">
      <alignment horizontal="left"/>
    </xf>
    <xf numFmtId="0" fontId="0" fillId="0" borderId="0" xfId="0" applyAlignment="1">
      <alignment/>
    </xf>
    <xf numFmtId="174" fontId="0" fillId="0" borderId="0" xfId="0" applyNumberForma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375"/>
          <c:w val="0.90125"/>
          <c:h val="0.7312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ResultsF!$D$25:$D$29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ResultsF!$E$25:$E$29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ResultsF!$F$25:$F$29</c:f>
              <c:numCache/>
            </c:numRef>
          </c:yVal>
          <c:smooth val="0"/>
        </c:ser>
        <c:axId val="32504888"/>
        <c:axId val="24108537"/>
      </c:scatterChart>
      <c:valAx>
        <c:axId val="32504888"/>
        <c:scaling>
          <c:logBase val="10"/>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T (year)</a:t>
                </a:r>
              </a:p>
            </c:rich>
          </c:tx>
          <c:layout>
            <c:manualLayout>
              <c:xMode val="factor"/>
              <c:yMode val="factor"/>
              <c:x val="0"/>
              <c:y val="0.004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24108537"/>
        <c:crosses val="autoZero"/>
        <c:crossBetween val="midCat"/>
        <c:dispUnits/>
      </c:valAx>
      <c:valAx>
        <c:axId val="24108537"/>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Q (m3/s)</a:t>
                </a:r>
              </a:p>
            </c:rich>
          </c:tx>
          <c:layout>
            <c:manualLayout>
              <c:xMode val="factor"/>
              <c:yMode val="factor"/>
              <c:x val="-0.00275"/>
              <c:y val="-0.0015"/>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32504888"/>
        <c:crosses val="autoZero"/>
        <c:crossBetween val="midCat"/>
        <c:dispUnits/>
      </c:valAx>
      <c:spPr>
        <a:solidFill>
          <a:srgbClr val="FFFFFF"/>
        </a:solidFill>
        <a:ln w="12700">
          <a:solidFill>
            <a:srgbClr val="808080"/>
          </a:solidFill>
        </a:ln>
      </c:spPr>
    </c:plotArea>
    <c:legend>
      <c:legendPos val="t"/>
      <c:layout>
        <c:manualLayout>
          <c:xMode val="edge"/>
          <c:yMode val="edge"/>
          <c:x val="0.19525"/>
          <c:y val="0.0505"/>
          <c:w val="0.60575"/>
          <c:h val="0.07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6875"/>
          <c:w val="0.87125"/>
          <c:h val="0.663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(ResultsD!$D$34,ResultsD!$H$34:$J$34)</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(ResultsD!$D$35,ResultsD!$H$35:$J$35)</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(ResultsD!$D$36,ResultsD!$H$36:$J$36)</c:f>
              <c:numCache/>
            </c:numRef>
          </c:val>
          <c:smooth val="0"/>
        </c:ser>
        <c:marker val="1"/>
        <c:axId val="53113490"/>
        <c:axId val="8259363"/>
      </c:lineChart>
      <c:catAx>
        <c:axId val="53113490"/>
        <c:scaling>
          <c:orientation val="minMax"/>
        </c:scaling>
        <c:axPos val="b"/>
        <c:delete val="0"/>
        <c:numFmt formatCode="General" sourceLinked="1"/>
        <c:majorTickMark val="out"/>
        <c:minorTickMark val="none"/>
        <c:tickLblPos val="nextTo"/>
        <c:spPr>
          <a:ln w="3175">
            <a:solidFill>
              <a:srgbClr val="000000"/>
            </a:solidFill>
          </a:ln>
        </c:spPr>
        <c:crossAx val="8259363"/>
        <c:crosses val="autoZero"/>
        <c:auto val="1"/>
        <c:lblOffset val="100"/>
        <c:tickLblSkip val="1"/>
        <c:noMultiLvlLbl val="0"/>
      </c:catAx>
      <c:valAx>
        <c:axId val="82593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113490"/>
        <c:crossesAt val="1"/>
        <c:crossBetween val="between"/>
        <c:dispUnits/>
      </c:valAx>
      <c:spPr>
        <a:solidFill>
          <a:srgbClr val="FFFFFF"/>
        </a:solidFill>
        <a:ln w="12700">
          <a:solidFill>
            <a:srgbClr val="808080"/>
          </a:solidFill>
        </a:ln>
      </c:spPr>
    </c:plotArea>
    <c:legend>
      <c:legendPos val="r"/>
      <c:layout>
        <c:manualLayout>
          <c:xMode val="edge"/>
          <c:yMode val="edge"/>
          <c:x val="0.4"/>
          <c:y val="0.146"/>
          <c:w val="0.49125"/>
          <c:h val="0.102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375"/>
          <c:w val="0.9015"/>
          <c:h val="0.7312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ResultsF!$G$25:$G$29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ResultsF!$H$25:$H$29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ResultsF!$I$25:$I$29</c:f>
              <c:numCache/>
            </c:numRef>
          </c:yVal>
          <c:smooth val="0"/>
        </c:ser>
        <c:axId val="15650242"/>
        <c:axId val="6634451"/>
      </c:scatterChart>
      <c:valAx>
        <c:axId val="15650242"/>
        <c:scaling>
          <c:logBase val="10"/>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T (Year)</a:t>
                </a:r>
              </a:p>
            </c:rich>
          </c:tx>
          <c:layout>
            <c:manualLayout>
              <c:xMode val="factor"/>
              <c:yMode val="factor"/>
              <c:x val="0"/>
              <c:y val="0.004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6634451"/>
        <c:crosses val="autoZero"/>
        <c:crossBetween val="midCat"/>
        <c:dispUnits/>
      </c:valAx>
      <c:valAx>
        <c:axId val="6634451"/>
        <c:scaling>
          <c:orientation val="minMax"/>
        </c:scaling>
        <c:axPos val="l"/>
        <c:title>
          <c:tx>
            <c:rich>
              <a:bodyPr vert="horz" rot="-5400000" anchor="ctr"/>
              <a:lstStyle/>
              <a:p>
                <a:pPr algn="ctr">
                  <a:defRPr/>
                </a:pPr>
                <a:r>
                  <a:rPr lang="en-US" cap="none" sz="1125" b="0" i="0" u="none" baseline="0">
                    <a:solidFill>
                      <a:srgbClr val="000000"/>
                    </a:solidFill>
                    <a:latin typeface="Arial"/>
                    <a:ea typeface="Arial"/>
                    <a:cs typeface="Arial"/>
                  </a:rPr>
                  <a:t>Q (m3/s)</a:t>
                </a:r>
              </a:p>
            </c:rich>
          </c:tx>
          <c:layout>
            <c:manualLayout>
              <c:xMode val="factor"/>
              <c:yMode val="factor"/>
              <c:x val="-0.00225"/>
              <c:y val="-0.003"/>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15650242"/>
        <c:crosses val="autoZero"/>
        <c:crossBetween val="midCat"/>
        <c:dispUnits/>
      </c:valAx>
      <c:spPr>
        <a:solidFill>
          <a:srgbClr val="FFFFFF"/>
        </a:solidFill>
        <a:ln w="12700">
          <a:solidFill>
            <a:srgbClr val="808080"/>
          </a:solidFill>
        </a:ln>
      </c:spPr>
    </c:plotArea>
    <c:legend>
      <c:legendPos val="t"/>
      <c:layout>
        <c:manualLayout>
          <c:xMode val="edge"/>
          <c:yMode val="edge"/>
          <c:x val="0.19275"/>
          <c:y val="0.04725"/>
          <c:w val="0.6045"/>
          <c:h val="0.07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725"/>
          <c:y val="0.227"/>
          <c:w val="0.89675"/>
          <c:h val="0.716"/>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ResultsD!$D$25:$G$25</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ResultsD!$D$26:$G$26</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ResultsD!$D$27:$G$27</c:f>
              <c:numCache/>
            </c:numRef>
          </c:val>
          <c:smooth val="0"/>
        </c:ser>
        <c:marker val="1"/>
        <c:axId val="59710060"/>
        <c:axId val="519629"/>
      </c:lineChart>
      <c:catAx>
        <c:axId val="59710060"/>
        <c:scaling>
          <c:orientation val="minMax"/>
        </c:scaling>
        <c:axPos val="b"/>
        <c:delete val="0"/>
        <c:numFmt formatCode="General" sourceLinked="1"/>
        <c:majorTickMark val="out"/>
        <c:minorTickMark val="none"/>
        <c:tickLblPos val="nextTo"/>
        <c:spPr>
          <a:ln w="3175">
            <a:solidFill>
              <a:srgbClr val="000000"/>
            </a:solidFill>
          </a:ln>
        </c:spPr>
        <c:crossAx val="519629"/>
        <c:crosses val="autoZero"/>
        <c:auto val="1"/>
        <c:lblOffset val="100"/>
        <c:tickLblSkip val="1"/>
        <c:noMultiLvlLbl val="0"/>
      </c:catAx>
      <c:valAx>
        <c:axId val="5196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710060"/>
        <c:crossesAt val="1"/>
        <c:crossBetween val="between"/>
        <c:dispUnits/>
      </c:valAx>
      <c:spPr>
        <a:solidFill>
          <a:srgbClr val="FFFFFF"/>
        </a:solidFill>
        <a:ln w="12700">
          <a:solidFill>
            <a:srgbClr val="808080"/>
          </a:solidFill>
        </a:ln>
      </c:spPr>
    </c:plotArea>
    <c:legend>
      <c:legendPos val="t"/>
      <c:layout>
        <c:manualLayout>
          <c:xMode val="edge"/>
          <c:yMode val="edge"/>
          <c:x val="0.42775"/>
          <c:y val="0.10925"/>
          <c:w val="0.495"/>
          <c:h val="0.109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725"/>
          <c:y val="0.22525"/>
          <c:w val="0.89925"/>
          <c:h val="0.720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ResultsD!$D$28:$G$28</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ResultsD!$D$29:$G$29</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ResultsD!$D$30:$G$30</c:f>
              <c:numCache/>
            </c:numRef>
          </c:val>
          <c:smooth val="0"/>
        </c:ser>
        <c:marker val="1"/>
        <c:axId val="4676662"/>
        <c:axId val="42089959"/>
      </c:lineChart>
      <c:catAx>
        <c:axId val="4676662"/>
        <c:scaling>
          <c:orientation val="minMax"/>
        </c:scaling>
        <c:axPos val="b"/>
        <c:delete val="0"/>
        <c:numFmt formatCode="General" sourceLinked="1"/>
        <c:majorTickMark val="out"/>
        <c:minorTickMark val="none"/>
        <c:tickLblPos val="nextTo"/>
        <c:spPr>
          <a:ln w="3175">
            <a:solidFill>
              <a:srgbClr val="000000"/>
            </a:solidFill>
          </a:ln>
        </c:spPr>
        <c:crossAx val="42089959"/>
        <c:crosses val="autoZero"/>
        <c:auto val="1"/>
        <c:lblOffset val="100"/>
        <c:tickLblSkip val="1"/>
        <c:noMultiLvlLbl val="0"/>
      </c:catAx>
      <c:valAx>
        <c:axId val="4208995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76662"/>
        <c:crossesAt val="1"/>
        <c:crossBetween val="between"/>
        <c:dispUnits/>
      </c:valAx>
      <c:spPr>
        <a:solidFill>
          <a:srgbClr val="FFFFFF"/>
        </a:solidFill>
        <a:ln w="12700">
          <a:solidFill>
            <a:srgbClr val="808080"/>
          </a:solidFill>
        </a:ln>
      </c:spPr>
    </c:plotArea>
    <c:legend>
      <c:legendPos val="r"/>
      <c:layout>
        <c:manualLayout>
          <c:xMode val="edge"/>
          <c:yMode val="edge"/>
          <c:x val="0.42425"/>
          <c:y val="0.13575"/>
          <c:w val="0.4937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2075"/>
          <c:w val="0.90025"/>
          <c:h val="0.7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ResultsD!$D$31:$G$31</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ResultsD!$D$32:$G$32</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ResultsD!$D$33:$G$33</c:f>
              <c:numCache/>
            </c:numRef>
          </c:val>
          <c:smooth val="0"/>
        </c:ser>
        <c:marker val="1"/>
        <c:axId val="43265312"/>
        <c:axId val="53843489"/>
      </c:lineChart>
      <c:catAx>
        <c:axId val="43265312"/>
        <c:scaling>
          <c:orientation val="minMax"/>
        </c:scaling>
        <c:axPos val="b"/>
        <c:delete val="0"/>
        <c:numFmt formatCode="General" sourceLinked="1"/>
        <c:majorTickMark val="out"/>
        <c:minorTickMark val="none"/>
        <c:tickLblPos val="nextTo"/>
        <c:spPr>
          <a:ln w="3175">
            <a:solidFill>
              <a:srgbClr val="000000"/>
            </a:solidFill>
          </a:ln>
        </c:spPr>
        <c:crossAx val="53843489"/>
        <c:crosses val="autoZero"/>
        <c:auto val="1"/>
        <c:lblOffset val="100"/>
        <c:tickLblSkip val="1"/>
        <c:noMultiLvlLbl val="0"/>
      </c:catAx>
      <c:valAx>
        <c:axId val="5384348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65312"/>
        <c:crossesAt val="1"/>
        <c:crossBetween val="between"/>
        <c:dispUnits/>
      </c:valAx>
      <c:spPr>
        <a:solidFill>
          <a:srgbClr val="FFFFFF"/>
        </a:solidFill>
        <a:ln w="12700">
          <a:solidFill>
            <a:srgbClr val="808080"/>
          </a:solidFill>
        </a:ln>
      </c:spPr>
    </c:plotArea>
    <c:legend>
      <c:legendPos val="r"/>
      <c:layout>
        <c:manualLayout>
          <c:xMode val="edge"/>
          <c:yMode val="edge"/>
          <c:x val="0.43075"/>
          <c:y val="0.125"/>
          <c:w val="0.492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755"/>
          <c:w val="0.87125"/>
          <c:h val="0.6557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ResultsD!$D$34:$G$34</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ResultsD!$D$35:$G$35</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ResultsD!$D$36:$G$36</c:f>
              <c:numCache/>
            </c:numRef>
          </c:val>
          <c:smooth val="0"/>
        </c:ser>
        <c:marker val="1"/>
        <c:axId val="14829354"/>
        <c:axId val="66355323"/>
      </c:lineChart>
      <c:catAx>
        <c:axId val="14829354"/>
        <c:scaling>
          <c:orientation val="minMax"/>
        </c:scaling>
        <c:axPos val="b"/>
        <c:delete val="0"/>
        <c:numFmt formatCode="General" sourceLinked="1"/>
        <c:majorTickMark val="out"/>
        <c:minorTickMark val="none"/>
        <c:tickLblPos val="nextTo"/>
        <c:spPr>
          <a:ln w="3175">
            <a:solidFill>
              <a:srgbClr val="000000"/>
            </a:solidFill>
          </a:ln>
        </c:spPr>
        <c:crossAx val="66355323"/>
        <c:crosses val="autoZero"/>
        <c:auto val="1"/>
        <c:lblOffset val="100"/>
        <c:tickLblSkip val="1"/>
        <c:noMultiLvlLbl val="0"/>
      </c:catAx>
      <c:valAx>
        <c:axId val="663553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829354"/>
        <c:crossesAt val="1"/>
        <c:crossBetween val="between"/>
        <c:dispUnits/>
      </c:valAx>
      <c:spPr>
        <a:solidFill>
          <a:srgbClr val="FFFFFF"/>
        </a:solidFill>
        <a:ln w="12700">
          <a:solidFill>
            <a:srgbClr val="808080"/>
          </a:solidFill>
        </a:ln>
      </c:spPr>
    </c:plotArea>
    <c:legend>
      <c:legendPos val="r"/>
      <c:layout>
        <c:manualLayout>
          <c:xMode val="edge"/>
          <c:yMode val="edge"/>
          <c:x val="0.4"/>
          <c:y val="0.146"/>
          <c:w val="0.49125"/>
          <c:h val="0.102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675"/>
          <c:y val="0.2325"/>
          <c:w val="0.8955"/>
          <c:h val="0.710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(ResultsD!$D$25,ResultsD!$H$25:$J$25)</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(ResultsD!$D$26,ResultsD!$H$26:$J$26)</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(ResultsD!$D$27,ResultsD!$H$27:$J$27)</c:f>
              <c:numCache/>
            </c:numRef>
          </c:val>
          <c:smooth val="0"/>
        </c:ser>
        <c:marker val="1"/>
        <c:axId val="60326996"/>
        <c:axId val="6072053"/>
      </c:lineChart>
      <c:catAx>
        <c:axId val="60326996"/>
        <c:scaling>
          <c:orientation val="minMax"/>
        </c:scaling>
        <c:axPos val="b"/>
        <c:delete val="0"/>
        <c:numFmt formatCode="General" sourceLinked="1"/>
        <c:majorTickMark val="out"/>
        <c:minorTickMark val="none"/>
        <c:tickLblPos val="nextTo"/>
        <c:spPr>
          <a:ln w="3175">
            <a:solidFill>
              <a:srgbClr val="000000"/>
            </a:solidFill>
          </a:ln>
        </c:spPr>
        <c:crossAx val="6072053"/>
        <c:crosses val="autoZero"/>
        <c:auto val="1"/>
        <c:lblOffset val="100"/>
        <c:tickLblSkip val="1"/>
        <c:noMultiLvlLbl val="0"/>
      </c:catAx>
      <c:valAx>
        <c:axId val="607205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326996"/>
        <c:crossesAt val="1"/>
        <c:crossBetween val="between"/>
        <c:dispUnits/>
      </c:valAx>
      <c:spPr>
        <a:solidFill>
          <a:srgbClr val="FFFFFF"/>
        </a:solidFill>
        <a:ln w="12700">
          <a:solidFill>
            <a:srgbClr val="808080"/>
          </a:solidFill>
        </a:ln>
      </c:spPr>
    </c:plotArea>
    <c:legend>
      <c:legendPos val="t"/>
      <c:layout>
        <c:manualLayout>
          <c:xMode val="edge"/>
          <c:yMode val="edge"/>
          <c:x val="0.43275"/>
          <c:y val="0.12075"/>
          <c:w val="0.495"/>
          <c:h val="0.109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675"/>
          <c:y val="0.21925"/>
          <c:w val="0.8975"/>
          <c:h val="0.726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(ResultsD!$D$28,ResultsD!$H$28:$J$28)</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(ResultsD!$D$29,ResultsD!$H$29:$J$29)</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(ResultsD!$D$30,ResultsD!$H$30:$J$30)</c:f>
              <c:numCache/>
            </c:numRef>
          </c:val>
          <c:smooth val="0"/>
        </c:ser>
        <c:marker val="1"/>
        <c:axId val="54648478"/>
        <c:axId val="22074255"/>
      </c:lineChart>
      <c:catAx>
        <c:axId val="54648478"/>
        <c:scaling>
          <c:orientation val="minMax"/>
        </c:scaling>
        <c:axPos val="b"/>
        <c:delete val="0"/>
        <c:numFmt formatCode="General" sourceLinked="1"/>
        <c:majorTickMark val="out"/>
        <c:minorTickMark val="none"/>
        <c:tickLblPos val="nextTo"/>
        <c:spPr>
          <a:ln w="3175">
            <a:solidFill>
              <a:srgbClr val="000000"/>
            </a:solidFill>
          </a:ln>
        </c:spPr>
        <c:crossAx val="22074255"/>
        <c:crosses val="autoZero"/>
        <c:auto val="1"/>
        <c:lblOffset val="100"/>
        <c:tickLblSkip val="1"/>
        <c:noMultiLvlLbl val="0"/>
      </c:catAx>
      <c:valAx>
        <c:axId val="2207425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648478"/>
        <c:crossesAt val="1"/>
        <c:crossBetween val="between"/>
        <c:dispUnits/>
      </c:valAx>
      <c:spPr>
        <a:solidFill>
          <a:srgbClr val="FFFFFF"/>
        </a:solidFill>
        <a:ln w="12700">
          <a:solidFill>
            <a:srgbClr val="808080"/>
          </a:solidFill>
        </a:ln>
      </c:spPr>
    </c:plotArea>
    <c:legend>
      <c:legendPos val="r"/>
      <c:layout>
        <c:manualLayout>
          <c:xMode val="edge"/>
          <c:yMode val="edge"/>
          <c:x val="0.44425"/>
          <c:y val="0.13575"/>
          <c:w val="0.4937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1725"/>
          <c:w val="0.8985"/>
          <c:h val="0.728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(ResultsD!$D$31,ResultsD!$H$31:$J$31)</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(ResultsD!$D$32,ResultsD!$H$32:$J$32)</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(ResultsD!$D$33,ResultsD!$H$33:$J$33)</c:f>
              <c:numCache/>
            </c:numRef>
          </c:val>
          <c:smooth val="0"/>
        </c:ser>
        <c:marker val="1"/>
        <c:axId val="64450568"/>
        <c:axId val="43184201"/>
      </c:lineChart>
      <c:catAx>
        <c:axId val="64450568"/>
        <c:scaling>
          <c:orientation val="minMax"/>
        </c:scaling>
        <c:axPos val="b"/>
        <c:delete val="0"/>
        <c:numFmt formatCode="General" sourceLinked="1"/>
        <c:majorTickMark val="out"/>
        <c:minorTickMark val="none"/>
        <c:tickLblPos val="nextTo"/>
        <c:spPr>
          <a:ln w="3175">
            <a:solidFill>
              <a:srgbClr val="000000"/>
            </a:solidFill>
          </a:ln>
        </c:spPr>
        <c:crossAx val="43184201"/>
        <c:crosses val="autoZero"/>
        <c:auto val="1"/>
        <c:lblOffset val="100"/>
        <c:tickLblSkip val="1"/>
        <c:noMultiLvlLbl val="0"/>
      </c:catAx>
      <c:valAx>
        <c:axId val="4318420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450568"/>
        <c:crossesAt val="1"/>
        <c:crossBetween val="between"/>
        <c:dispUnits/>
      </c:valAx>
      <c:spPr>
        <a:solidFill>
          <a:srgbClr val="FFFFFF"/>
        </a:solidFill>
        <a:ln w="12700">
          <a:solidFill>
            <a:srgbClr val="808080"/>
          </a:solidFill>
        </a:ln>
      </c:spPr>
    </c:plotArea>
    <c:legend>
      <c:legendPos val="r"/>
      <c:layout>
        <c:manualLayout>
          <c:xMode val="edge"/>
          <c:yMode val="edge"/>
          <c:x val="0.4455"/>
          <c:y val="0.125"/>
          <c:w val="0.492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19050</xdr:rowOff>
    </xdr:from>
    <xdr:to>
      <xdr:col>4</xdr:col>
      <xdr:colOff>152400</xdr:colOff>
      <xdr:row>13</xdr:row>
      <xdr:rowOff>114300</xdr:rowOff>
    </xdr:to>
    <xdr:pic>
      <xdr:nvPicPr>
        <xdr:cNvPr id="1" name="Picture 1"/>
        <xdr:cNvPicPr preferRelativeResize="1">
          <a:picLocks noChangeAspect="1"/>
        </xdr:cNvPicPr>
      </xdr:nvPicPr>
      <xdr:blipFill>
        <a:blip r:embed="rId1"/>
        <a:stretch>
          <a:fillRect/>
        </a:stretch>
      </xdr:blipFill>
      <xdr:spPr>
        <a:xfrm>
          <a:off x="638175" y="1971675"/>
          <a:ext cx="1952625" cy="581025"/>
        </a:xfrm>
        <a:prstGeom prst="rect">
          <a:avLst/>
        </a:prstGeom>
        <a:noFill/>
        <a:ln w="9525" cmpd="sng">
          <a:noFill/>
        </a:ln>
      </xdr:spPr>
    </xdr:pic>
    <xdr:clientData/>
  </xdr:twoCellAnchor>
  <xdr:twoCellAnchor>
    <xdr:from>
      <xdr:col>5</xdr:col>
      <xdr:colOff>542925</xdr:colOff>
      <xdr:row>11</xdr:row>
      <xdr:rowOff>0</xdr:rowOff>
    </xdr:from>
    <xdr:to>
      <xdr:col>10</xdr:col>
      <xdr:colOff>219075</xdr:colOff>
      <xdr:row>13</xdr:row>
      <xdr:rowOff>38100</xdr:rowOff>
    </xdr:to>
    <xdr:pic>
      <xdr:nvPicPr>
        <xdr:cNvPr id="2" name="Picture 2" descr="֎°"/>
        <xdr:cNvPicPr preferRelativeResize="1">
          <a:picLocks noChangeAspect="1"/>
        </xdr:cNvPicPr>
      </xdr:nvPicPr>
      <xdr:blipFill>
        <a:blip r:embed="rId2"/>
        <a:stretch>
          <a:fillRect/>
        </a:stretch>
      </xdr:blipFill>
      <xdr:spPr>
        <a:xfrm>
          <a:off x="3590925" y="2114550"/>
          <a:ext cx="2724150" cy="361950"/>
        </a:xfrm>
        <a:prstGeom prst="rect">
          <a:avLst/>
        </a:prstGeom>
        <a:noFill/>
        <a:ln w="9525" cmpd="sng">
          <a:noFill/>
        </a:ln>
      </xdr:spPr>
    </xdr:pic>
    <xdr:clientData/>
  </xdr:twoCellAnchor>
  <xdr:twoCellAnchor>
    <xdr:from>
      <xdr:col>6</xdr:col>
      <xdr:colOff>314325</xdr:colOff>
      <xdr:row>14</xdr:row>
      <xdr:rowOff>95250</xdr:rowOff>
    </xdr:from>
    <xdr:to>
      <xdr:col>10</xdr:col>
      <xdr:colOff>209550</xdr:colOff>
      <xdr:row>20</xdr:row>
      <xdr:rowOff>76200</xdr:rowOff>
    </xdr:to>
    <xdr:grpSp>
      <xdr:nvGrpSpPr>
        <xdr:cNvPr id="3" name="Group 160"/>
        <xdr:cNvGrpSpPr>
          <a:grpSpLocks/>
        </xdr:cNvGrpSpPr>
      </xdr:nvGrpSpPr>
      <xdr:grpSpPr>
        <a:xfrm>
          <a:off x="3971925" y="2695575"/>
          <a:ext cx="2333625" cy="952500"/>
          <a:chOff x="416" y="357"/>
          <a:chExt cx="245" cy="100"/>
        </a:xfrm>
        <a:solidFill>
          <a:srgbClr val="FFFFFF"/>
        </a:solidFill>
      </xdr:grpSpPr>
      <xdr:pic>
        <xdr:nvPicPr>
          <xdr:cNvPr id="4" name="Picture 17" descr="NB_Colour"/>
          <xdr:cNvPicPr preferRelativeResize="1">
            <a:picLocks noChangeAspect="1"/>
          </xdr:cNvPicPr>
        </xdr:nvPicPr>
        <xdr:blipFill>
          <a:blip r:embed="rId3"/>
          <a:stretch>
            <a:fillRect/>
          </a:stretch>
        </xdr:blipFill>
        <xdr:spPr>
          <a:xfrm>
            <a:off x="421" y="357"/>
            <a:ext cx="204" cy="77"/>
          </a:xfrm>
          <a:prstGeom prst="rect">
            <a:avLst/>
          </a:prstGeom>
          <a:noFill/>
          <a:ln w="9525" cmpd="sng">
            <a:noFill/>
          </a:ln>
        </xdr:spPr>
      </xdr:pic>
      <xdr:sp>
        <xdr:nvSpPr>
          <xdr:cNvPr id="5" name="Rectangle 18"/>
          <xdr:cNvSpPr>
            <a:spLocks/>
          </xdr:cNvSpPr>
        </xdr:nvSpPr>
        <xdr:spPr>
          <a:xfrm>
            <a:off x="416" y="409"/>
            <a:ext cx="245" cy="48"/>
          </a:xfrm>
          <a:prstGeom prst="rect">
            <a:avLst/>
          </a:prstGeom>
          <a:noFill/>
          <a:ln w="9525" cmpd="sng">
            <a:noFill/>
          </a:ln>
        </xdr:spPr>
        <xdr:txBody>
          <a:bodyPr vertOverflow="clip" wrap="square"/>
          <a:p>
            <a:pPr algn="l">
              <a:defRPr/>
            </a:pPr>
            <a:r>
              <a:rPr lang="en-US" cap="none" sz="800" b="0" i="0" u="none" baseline="0">
                <a:solidFill>
                  <a:srgbClr val="993300"/>
                </a:solidFill>
              </a:rPr>
              <a:t>Your Environmental Trust Fund at Work</a:t>
            </a:r>
            <a:r>
              <a:rPr lang="en-US" cap="none" sz="2400" b="0" i="0" u="none" baseline="0">
                <a:solidFill>
                  <a:srgbClr val="333399"/>
                </a:solidFill>
              </a:rPr>
              <a:t> 
</a:t>
            </a:r>
          </a:p>
        </xdr:txBody>
      </xdr:sp>
    </xdr:grpSp>
    <xdr:clientData/>
  </xdr:twoCellAnchor>
  <xdr:oneCellAnchor>
    <xdr:from>
      <xdr:col>1</xdr:col>
      <xdr:colOff>28575</xdr:colOff>
      <xdr:row>19</xdr:row>
      <xdr:rowOff>114300</xdr:rowOff>
    </xdr:from>
    <xdr:ext cx="76200" cy="190500"/>
    <xdr:sp>
      <xdr:nvSpPr>
        <xdr:cNvPr id="6" name="TextBox 158"/>
        <xdr:cNvSpPr txBox="1">
          <a:spLocks noChangeArrowheads="1"/>
        </xdr:cNvSpPr>
      </xdr:nvSpPr>
      <xdr:spPr>
        <a:xfrm>
          <a:off x="638175" y="3524250"/>
          <a:ext cx="76200" cy="190500"/>
        </a:xfrm>
        <a:prstGeom prst="rect">
          <a:avLst/>
        </a:prstGeom>
        <a:noFill/>
        <a:ln w="9525" cmpd="sng">
          <a:noFill/>
        </a:ln>
      </xdr:spPr>
      <xdr:txBody>
        <a:bodyPr vertOverflow="clip" wrap="square" lIns="36576" tIns="32004" rIns="36576" bIns="0">
          <a:spAutoFit/>
        </a:bodyPr>
        <a:p>
          <a:pPr algn="l">
            <a:defRPr/>
          </a:pPr>
          <a:r>
            <a:rPr lang="en-US" cap="none" u="none" baseline="0">
              <a:latin typeface="Arial"/>
              <a:ea typeface="Arial"/>
              <a:cs typeface="Arial"/>
            </a:rPr>
            <a:t/>
          </a:r>
        </a:p>
      </xdr:txBody>
    </xdr:sp>
    <xdr:clientData/>
  </xdr:oneCellAnchor>
  <xdr:oneCellAnchor>
    <xdr:from>
      <xdr:col>1</xdr:col>
      <xdr:colOff>19050</xdr:colOff>
      <xdr:row>13</xdr:row>
      <xdr:rowOff>123825</xdr:rowOff>
    </xdr:from>
    <xdr:ext cx="3228975" cy="2009775"/>
    <xdr:sp>
      <xdr:nvSpPr>
        <xdr:cNvPr id="7" name="TextBox 159"/>
        <xdr:cNvSpPr txBox="1">
          <a:spLocks noChangeArrowheads="1"/>
        </xdr:cNvSpPr>
      </xdr:nvSpPr>
      <xdr:spPr>
        <a:xfrm>
          <a:off x="628650" y="2562225"/>
          <a:ext cx="3228975" cy="2009775"/>
        </a:xfrm>
        <a:prstGeom prst="rect">
          <a:avLst/>
        </a:prstGeom>
        <a:solidFill>
          <a:srgbClr val="CCFFFF">
            <a:alpha val="60000"/>
          </a:srgbClr>
        </a:solidFill>
        <a:ln w="9525" cmpd="sng">
          <a:solidFill>
            <a:srgbClr val="0000FF"/>
          </a:solidFill>
          <a:headEnd type="none"/>
          <a:tailEnd type="none"/>
        </a:ln>
      </xdr:spPr>
      <xdr:txBody>
        <a:bodyPr vertOverflow="clip" wrap="square" lIns="36576" tIns="32004" rIns="36576" bIns="0"/>
        <a:p>
          <a:pPr algn="l">
            <a:defRPr/>
          </a:pPr>
          <a:r>
            <a:rPr lang="en-US" cap="none" sz="1000" b="1" i="0" u="none" baseline="0">
              <a:latin typeface="Arial"/>
              <a:ea typeface="Arial"/>
              <a:cs typeface="Arial"/>
            </a:rPr>
            <a:t>Disclaimer:</a:t>
          </a:r>
          <a:r>
            <a:rPr lang="en-US" cap="none" sz="900" b="0" i="0" u="none" baseline="0">
              <a:latin typeface="Arial"/>
              <a:ea typeface="Arial"/>
              <a:cs typeface="Arial"/>
            </a:rPr>
            <a:t> This Excel software is distributed in the hope that it will be useful, but WITHOUT ANY WARRANTY; without even the implied warranty of MERCHANTABILITY or FITNESS FOR A PARTICULAR PURPOSE. Although the authors have attempted to find and correct any bugs in this software, the authors and their organizations are not responsible for any damage or losses of any kind caused by the use or misuse of the software. Furthermore, the authors are under no obligation to provide support, service, corrections, or upgrades to this software.
</a:t>
          </a:r>
          <a:r>
            <a:rPr lang="en-US" cap="none" sz="1000" b="1" i="0" u="none" baseline="0">
              <a:latin typeface="Arial"/>
              <a:ea typeface="Arial"/>
              <a:cs typeface="Arial"/>
            </a:rPr>
            <a:t>Compatibility:</a:t>
          </a:r>
          <a:r>
            <a:rPr lang="en-US" cap="none" sz="900" b="0" i="0" u="none" baseline="0">
              <a:latin typeface="Arial"/>
              <a:ea typeface="Arial"/>
              <a:cs typeface="Arial"/>
            </a:rPr>
            <a:t> Excel 2002 to Excel 2010
</a:t>
          </a:r>
          <a:r>
            <a:rPr lang="en-US" cap="none" sz="1100" b="1" i="0" u="none" baseline="0">
              <a:latin typeface="Symbol"/>
              <a:ea typeface="Symbol"/>
              <a:cs typeface="Symbol"/>
            </a:rPr>
            <a:t>Ó</a:t>
          </a:r>
          <a:r>
            <a:rPr lang="en-US" cap="none" sz="900" b="1" i="0" u="none" baseline="0">
              <a:latin typeface="Symbol"/>
              <a:ea typeface="Symbol"/>
              <a:cs typeface="Symbol"/>
            </a:rPr>
            <a:t> </a:t>
          </a:r>
          <a:r>
            <a:rPr lang="en-US" cap="none" sz="900" b="1" i="0" u="none" baseline="0">
              <a:latin typeface="Arial"/>
              <a:ea typeface="Arial"/>
              <a:cs typeface="Arial"/>
            </a:rPr>
            <a:t>March 2011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xdr:row>
      <xdr:rowOff>28575</xdr:rowOff>
    </xdr:from>
    <xdr:to>
      <xdr:col>9</xdr:col>
      <xdr:colOff>28575</xdr:colOff>
      <xdr:row>21</xdr:row>
      <xdr:rowOff>0</xdr:rowOff>
    </xdr:to>
    <xdr:sp>
      <xdr:nvSpPr>
        <xdr:cNvPr id="1" name="Text Box 1"/>
        <xdr:cNvSpPr txBox="1">
          <a:spLocks noChangeArrowheads="1"/>
        </xdr:cNvSpPr>
      </xdr:nvSpPr>
      <xdr:spPr>
        <a:xfrm>
          <a:off x="533400" y="971550"/>
          <a:ext cx="4953000" cy="25622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References:</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Flood Frequency Analysis for New Brunswick Rivers
              F. Aucoin, D. Caissie, N. El-Jabi &amp; N. Turkkan, 2011
              Canadian Technical Report of Fisheries and Aquatic 
              Sciences 2920
          2- Low flow estimation for New Brunswick rivers
              D. Caissie, L. LeBlanc, J. Bourgeois, N. El-Jabi &amp; N. Turkkan, 2011
              Canadian Technical Report of Fisheries and Aquatic 
              Sciences 2918
          3- Floods &amp; droughts under different climate change scenarios in NB
              N. Turkkan, N. El-Jabi &amp; D. Caissie, 2011
              Canadian Technical Report of Fisheries and Aquatic 
              Sciences 0000 (in 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18</xdr:col>
      <xdr:colOff>561975</xdr:colOff>
      <xdr:row>19</xdr:row>
      <xdr:rowOff>152400</xdr:rowOff>
    </xdr:to>
    <xdr:graphicFrame>
      <xdr:nvGraphicFramePr>
        <xdr:cNvPr id="1" name="Chart 7"/>
        <xdr:cNvGraphicFramePr/>
      </xdr:nvGraphicFramePr>
      <xdr:xfrm>
        <a:off x="6457950" y="628650"/>
        <a:ext cx="4819650" cy="290512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24</xdr:row>
      <xdr:rowOff>9525</xdr:rowOff>
    </xdr:from>
    <xdr:to>
      <xdr:col>18</xdr:col>
      <xdr:colOff>571500</xdr:colOff>
      <xdr:row>41</xdr:row>
      <xdr:rowOff>47625</xdr:rowOff>
    </xdr:to>
    <xdr:graphicFrame>
      <xdr:nvGraphicFramePr>
        <xdr:cNvPr id="2" name="Chart 8"/>
        <xdr:cNvGraphicFramePr/>
      </xdr:nvGraphicFramePr>
      <xdr:xfrm>
        <a:off x="6457950" y="4248150"/>
        <a:ext cx="4829175" cy="2914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2</xdr:row>
      <xdr:rowOff>0</xdr:rowOff>
    </xdr:from>
    <xdr:to>
      <xdr:col>18</xdr:col>
      <xdr:colOff>76200</xdr:colOff>
      <xdr:row>11</xdr:row>
      <xdr:rowOff>28575</xdr:rowOff>
    </xdr:to>
    <xdr:graphicFrame>
      <xdr:nvGraphicFramePr>
        <xdr:cNvPr id="1" name="Chart 2"/>
        <xdr:cNvGraphicFramePr/>
      </xdr:nvGraphicFramePr>
      <xdr:xfrm>
        <a:off x="6657975" y="457200"/>
        <a:ext cx="3914775" cy="1743075"/>
      </xdr:xfrm>
      <a:graphic>
        <a:graphicData uri="http://schemas.openxmlformats.org/drawingml/2006/chart">
          <c:chart xmlns:c="http://schemas.openxmlformats.org/drawingml/2006/chart" r:id="rId1"/>
        </a:graphicData>
      </a:graphic>
    </xdr:graphicFrame>
    <xdr:clientData/>
  </xdr:twoCellAnchor>
  <xdr:twoCellAnchor>
    <xdr:from>
      <xdr:col>11</xdr:col>
      <xdr:colOff>428625</xdr:colOff>
      <xdr:row>11</xdr:row>
      <xdr:rowOff>114300</xdr:rowOff>
    </xdr:from>
    <xdr:to>
      <xdr:col>18</xdr:col>
      <xdr:colOff>85725</xdr:colOff>
      <xdr:row>22</xdr:row>
      <xdr:rowOff>66675</xdr:rowOff>
    </xdr:to>
    <xdr:graphicFrame>
      <xdr:nvGraphicFramePr>
        <xdr:cNvPr id="2" name="Chart 3"/>
        <xdr:cNvGraphicFramePr/>
      </xdr:nvGraphicFramePr>
      <xdr:xfrm>
        <a:off x="6657975" y="2286000"/>
        <a:ext cx="3924300" cy="1838325"/>
      </xdr:xfrm>
      <a:graphic>
        <a:graphicData uri="http://schemas.openxmlformats.org/drawingml/2006/chart">
          <c:chart xmlns:c="http://schemas.openxmlformats.org/drawingml/2006/chart" r:id="rId2"/>
        </a:graphicData>
      </a:graphic>
    </xdr:graphicFrame>
    <xdr:clientData/>
  </xdr:twoCellAnchor>
  <xdr:twoCellAnchor>
    <xdr:from>
      <xdr:col>11</xdr:col>
      <xdr:colOff>428625</xdr:colOff>
      <xdr:row>23</xdr:row>
      <xdr:rowOff>9525</xdr:rowOff>
    </xdr:from>
    <xdr:to>
      <xdr:col>18</xdr:col>
      <xdr:colOff>95250</xdr:colOff>
      <xdr:row>33</xdr:row>
      <xdr:rowOff>123825</xdr:rowOff>
    </xdr:to>
    <xdr:graphicFrame>
      <xdr:nvGraphicFramePr>
        <xdr:cNvPr id="3" name="Chart 4"/>
        <xdr:cNvGraphicFramePr/>
      </xdr:nvGraphicFramePr>
      <xdr:xfrm>
        <a:off x="6657975" y="4238625"/>
        <a:ext cx="3933825" cy="1828800"/>
      </xdr:xfrm>
      <a:graphic>
        <a:graphicData uri="http://schemas.openxmlformats.org/drawingml/2006/chart">
          <c:chart xmlns:c="http://schemas.openxmlformats.org/drawingml/2006/chart" r:id="rId3"/>
        </a:graphicData>
      </a:graphic>
    </xdr:graphicFrame>
    <xdr:clientData/>
  </xdr:twoCellAnchor>
  <xdr:twoCellAnchor>
    <xdr:from>
      <xdr:col>11</xdr:col>
      <xdr:colOff>428625</xdr:colOff>
      <xdr:row>34</xdr:row>
      <xdr:rowOff>66675</xdr:rowOff>
    </xdr:from>
    <xdr:to>
      <xdr:col>18</xdr:col>
      <xdr:colOff>104775</xdr:colOff>
      <xdr:row>45</xdr:row>
      <xdr:rowOff>47625</xdr:rowOff>
    </xdr:to>
    <xdr:graphicFrame>
      <xdr:nvGraphicFramePr>
        <xdr:cNvPr id="4" name="Chart 5"/>
        <xdr:cNvGraphicFramePr/>
      </xdr:nvGraphicFramePr>
      <xdr:xfrm>
        <a:off x="6657975" y="6181725"/>
        <a:ext cx="3943350" cy="1847850"/>
      </xdr:xfrm>
      <a:graphic>
        <a:graphicData uri="http://schemas.openxmlformats.org/drawingml/2006/chart">
          <c:chart xmlns:c="http://schemas.openxmlformats.org/drawingml/2006/chart" r:id="rId4"/>
        </a:graphicData>
      </a:graphic>
    </xdr:graphicFrame>
    <xdr:clientData/>
  </xdr:twoCellAnchor>
  <xdr:twoCellAnchor>
    <xdr:from>
      <xdr:col>20</xdr:col>
      <xdr:colOff>447675</xdr:colOff>
      <xdr:row>2</xdr:row>
      <xdr:rowOff>0</xdr:rowOff>
    </xdr:from>
    <xdr:to>
      <xdr:col>27</xdr:col>
      <xdr:colOff>95250</xdr:colOff>
      <xdr:row>11</xdr:row>
      <xdr:rowOff>28575</xdr:rowOff>
    </xdr:to>
    <xdr:graphicFrame>
      <xdr:nvGraphicFramePr>
        <xdr:cNvPr id="5" name="Chart 6"/>
        <xdr:cNvGraphicFramePr/>
      </xdr:nvGraphicFramePr>
      <xdr:xfrm>
        <a:off x="12163425" y="457200"/>
        <a:ext cx="3914775" cy="1743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11</xdr:row>
      <xdr:rowOff>114300</xdr:rowOff>
    </xdr:from>
    <xdr:to>
      <xdr:col>27</xdr:col>
      <xdr:colOff>114300</xdr:colOff>
      <xdr:row>22</xdr:row>
      <xdr:rowOff>76200</xdr:rowOff>
    </xdr:to>
    <xdr:graphicFrame>
      <xdr:nvGraphicFramePr>
        <xdr:cNvPr id="6" name="Chart 7"/>
        <xdr:cNvGraphicFramePr/>
      </xdr:nvGraphicFramePr>
      <xdr:xfrm>
        <a:off x="12172950" y="2286000"/>
        <a:ext cx="3924300" cy="1847850"/>
      </xdr:xfrm>
      <a:graphic>
        <a:graphicData uri="http://schemas.openxmlformats.org/drawingml/2006/chart">
          <c:chart xmlns:c="http://schemas.openxmlformats.org/drawingml/2006/chart" r:id="rId6"/>
        </a:graphicData>
      </a:graphic>
    </xdr:graphicFrame>
    <xdr:clientData/>
  </xdr:twoCellAnchor>
  <xdr:twoCellAnchor>
    <xdr:from>
      <xdr:col>20</xdr:col>
      <xdr:colOff>457200</xdr:colOff>
      <xdr:row>23</xdr:row>
      <xdr:rowOff>28575</xdr:rowOff>
    </xdr:from>
    <xdr:to>
      <xdr:col>27</xdr:col>
      <xdr:colOff>123825</xdr:colOff>
      <xdr:row>33</xdr:row>
      <xdr:rowOff>142875</xdr:rowOff>
    </xdr:to>
    <xdr:graphicFrame>
      <xdr:nvGraphicFramePr>
        <xdr:cNvPr id="7" name="Chart 8"/>
        <xdr:cNvGraphicFramePr/>
      </xdr:nvGraphicFramePr>
      <xdr:xfrm>
        <a:off x="12172950" y="4257675"/>
        <a:ext cx="3933825" cy="1828800"/>
      </xdr:xfrm>
      <a:graphic>
        <a:graphicData uri="http://schemas.openxmlformats.org/drawingml/2006/chart">
          <c:chart xmlns:c="http://schemas.openxmlformats.org/drawingml/2006/chart" r:id="rId7"/>
        </a:graphicData>
      </a:graphic>
    </xdr:graphicFrame>
    <xdr:clientData/>
  </xdr:twoCellAnchor>
  <xdr:twoCellAnchor>
    <xdr:from>
      <xdr:col>20</xdr:col>
      <xdr:colOff>466725</xdr:colOff>
      <xdr:row>34</xdr:row>
      <xdr:rowOff>76200</xdr:rowOff>
    </xdr:from>
    <xdr:to>
      <xdr:col>27</xdr:col>
      <xdr:colOff>142875</xdr:colOff>
      <xdr:row>45</xdr:row>
      <xdr:rowOff>57150</xdr:rowOff>
    </xdr:to>
    <xdr:graphicFrame>
      <xdr:nvGraphicFramePr>
        <xdr:cNvPr id="8" name="Chart 9"/>
        <xdr:cNvGraphicFramePr/>
      </xdr:nvGraphicFramePr>
      <xdr:xfrm>
        <a:off x="12182475" y="6191250"/>
        <a:ext cx="394335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H27"/>
  <sheetViews>
    <sheetView showGridLines="0" showRowColHeaders="0" tabSelected="1" zoomScalePageLayoutView="0" workbookViewId="0" topLeftCell="A1">
      <selection activeCell="U28" sqref="U28"/>
    </sheetView>
  </sheetViews>
  <sheetFormatPr defaultColWidth="9.140625" defaultRowHeight="12.75"/>
  <sheetData>
    <row r="2" ht="12.75">
      <c r="F2" s="11"/>
    </row>
    <row r="4" spans="2:5" ht="23.25">
      <c r="B4" s="10" t="s">
        <v>223</v>
      </c>
      <c r="C4" s="10"/>
      <c r="D4" s="10"/>
      <c r="E4" s="10"/>
    </row>
    <row r="5" spans="2:5" ht="23.25">
      <c r="B5" s="10" t="s">
        <v>18</v>
      </c>
      <c r="C5" s="10"/>
      <c r="D5" s="10"/>
      <c r="E5" s="10"/>
    </row>
    <row r="8" spans="2:7" ht="15">
      <c r="B8" s="8" t="s">
        <v>281</v>
      </c>
      <c r="G8" s="8" t="s">
        <v>21</v>
      </c>
    </row>
    <row r="9" spans="2:7" ht="14.25">
      <c r="B9" s="9" t="s">
        <v>19</v>
      </c>
      <c r="G9" s="9" t="s">
        <v>22</v>
      </c>
    </row>
    <row r="10" spans="2:7" ht="14.25">
      <c r="B10" s="9" t="s">
        <v>20</v>
      </c>
      <c r="G10" s="9" t="s">
        <v>20</v>
      </c>
    </row>
    <row r="24" ht="18">
      <c r="G24" s="7"/>
    </row>
    <row r="27" spans="2:8" ht="15">
      <c r="B27" s="98" t="s">
        <v>303</v>
      </c>
      <c r="C27" s="97"/>
      <c r="D27" s="97"/>
      <c r="E27" s="97"/>
      <c r="F27" s="97"/>
      <c r="G27" s="97"/>
      <c r="H27" s="6"/>
    </row>
  </sheetData>
  <sheetProtection sheet="1"/>
  <printOptions/>
  <pageMargins left="0.787401575" right="0.787401575" top="0.984251969" bottom="0.984251969"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I29"/>
  <sheetViews>
    <sheetView showGridLines="0" showRowColHeaders="0" zoomScalePageLayoutView="0" workbookViewId="0" topLeftCell="A1">
      <selection activeCell="C7" sqref="C7:H7"/>
    </sheetView>
  </sheetViews>
  <sheetFormatPr defaultColWidth="9.140625" defaultRowHeight="12.75"/>
  <cols>
    <col min="1" max="1" width="9.140625" style="12" customWidth="1"/>
    <col min="2" max="2" width="17.8515625" style="12" customWidth="1"/>
    <col min="3" max="4" width="9.140625" style="12" customWidth="1"/>
    <col min="5" max="5" width="4.57421875" style="12" customWidth="1"/>
    <col min="6" max="6" width="9.140625" style="12" customWidth="1"/>
    <col min="7" max="7" width="13.8515625" style="12" customWidth="1"/>
    <col min="8" max="33" width="9.140625" style="12" customWidth="1"/>
  </cols>
  <sheetData>
    <row r="2" spans="2:8" ht="18">
      <c r="B2" s="19" t="s">
        <v>223</v>
      </c>
      <c r="C2" s="19"/>
      <c r="D2" s="20"/>
      <c r="E2" s="20"/>
      <c r="F2" s="20"/>
      <c r="G2" s="20"/>
      <c r="H2" s="16"/>
    </row>
    <row r="3" spans="2:8" ht="18">
      <c r="B3" s="19" t="s">
        <v>18</v>
      </c>
      <c r="C3" s="19"/>
      <c r="D3" s="20"/>
      <c r="E3" s="20"/>
      <c r="F3" s="20"/>
      <c r="G3" s="20"/>
      <c r="H3" s="16"/>
    </row>
    <row r="7" spans="2:8" ht="15">
      <c r="B7" s="38" t="s">
        <v>183</v>
      </c>
      <c r="C7" s="102"/>
      <c r="D7" s="103"/>
      <c r="E7" s="103"/>
      <c r="F7" s="103"/>
      <c r="G7" s="103"/>
      <c r="H7" s="104"/>
    </row>
    <row r="8" spans="2:9" ht="15">
      <c r="B8" s="38" t="s">
        <v>200</v>
      </c>
      <c r="C8" s="105"/>
      <c r="D8" s="105"/>
      <c r="E8" s="105"/>
      <c r="F8" s="105"/>
      <c r="G8" s="105"/>
      <c r="H8" s="105"/>
      <c r="I8" s="13"/>
    </row>
    <row r="9" spans="2:8" ht="15">
      <c r="B9" s="38" t="s">
        <v>199</v>
      </c>
      <c r="C9" s="105"/>
      <c r="D9" s="105"/>
      <c r="E9" s="105"/>
      <c r="F9" s="105"/>
      <c r="G9" s="105"/>
      <c r="H9" s="105"/>
    </row>
    <row r="10" spans="2:5" ht="15">
      <c r="B10" s="38" t="s">
        <v>17</v>
      </c>
      <c r="C10" s="99">
        <f ca="1">TODAY()</f>
        <v>40616</v>
      </c>
      <c r="D10" s="100"/>
      <c r="E10" s="101"/>
    </row>
    <row r="14" ht="12.75"/>
    <row r="15" ht="12.75"/>
    <row r="16" ht="12.75"/>
    <row r="17" ht="12.75"/>
    <row r="18" ht="15.75">
      <c r="B18" s="56"/>
    </row>
    <row r="19" ht="12.75"/>
    <row r="20" spans="3:7" ht="15.75">
      <c r="C20" s="57"/>
      <c r="E20" s="38"/>
      <c r="G20" s="57"/>
    </row>
    <row r="21" ht="15" customHeight="1">
      <c r="E21" s="38"/>
    </row>
    <row r="22" ht="15" customHeight="1">
      <c r="E22" s="38"/>
    </row>
    <row r="23" ht="15" customHeight="1">
      <c r="E23" s="38"/>
    </row>
    <row r="24" spans="3:4" ht="15" customHeight="1">
      <c r="C24" s="58"/>
      <c r="D24" s="59"/>
    </row>
    <row r="25" ht="15" customHeight="1"/>
    <row r="26" spans="2:4" ht="15" customHeight="1">
      <c r="B26" s="60"/>
      <c r="D26" s="57"/>
    </row>
    <row r="27" spans="2:4" ht="15" customHeight="1">
      <c r="B27" s="60"/>
      <c r="D27" s="57"/>
    </row>
    <row r="28" ht="15" customHeight="1">
      <c r="B28" s="60"/>
    </row>
    <row r="29" ht="15" customHeight="1">
      <c r="B29" s="60"/>
    </row>
  </sheetData>
  <sheetProtection sheet="1"/>
  <mergeCells count="4">
    <mergeCell ref="C10:E10"/>
    <mergeCell ref="C7:H7"/>
    <mergeCell ref="C8:H8"/>
    <mergeCell ref="C9:H9"/>
  </mergeCells>
  <printOptions/>
  <pageMargins left="0.787401575" right="0.787401575" top="0.984251969" bottom="0.984251969"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Feuil1"/>
  <dimension ref="B2:J4"/>
  <sheetViews>
    <sheetView showGridLines="0" showRowColHeaders="0" zoomScalePageLayoutView="0" workbookViewId="0" topLeftCell="A1">
      <selection activeCell="S30" sqref="S30"/>
    </sheetView>
  </sheetViews>
  <sheetFormatPr defaultColWidth="11.421875" defaultRowHeight="12.75"/>
  <cols>
    <col min="1" max="1" width="8.7109375" style="0" customWidth="1"/>
    <col min="2" max="10" width="9.140625" style="0" customWidth="1"/>
  </cols>
  <sheetData>
    <row r="2" ht="12.75">
      <c r="J2" s="6"/>
    </row>
    <row r="3" spans="2:10" ht="18">
      <c r="B3" s="19" t="s">
        <v>223</v>
      </c>
      <c r="C3" s="19"/>
      <c r="D3" s="20"/>
      <c r="E3" s="20"/>
      <c r="F3" s="20"/>
      <c r="G3" s="20"/>
      <c r="H3" s="16"/>
      <c r="I3" s="16"/>
      <c r="J3" s="6"/>
    </row>
    <row r="4" spans="2:9" ht="18">
      <c r="B4" s="19" t="s">
        <v>18</v>
      </c>
      <c r="C4" s="19"/>
      <c r="D4" s="20"/>
      <c r="E4" s="20"/>
      <c r="F4" s="20"/>
      <c r="G4" s="20"/>
      <c r="H4" s="16"/>
      <c r="I4" s="16"/>
    </row>
  </sheetData>
  <sheetProtection sheet="1"/>
  <printOptions/>
  <pageMargins left="0.7" right="0.7" top="0.75" bottom="0.75" header="0.3" footer="0.3"/>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P117"/>
  <sheetViews>
    <sheetView showRowColHeaders="0" zoomScalePageLayoutView="0" workbookViewId="0" topLeftCell="A1">
      <selection activeCell="A1" sqref="A1"/>
    </sheetView>
  </sheetViews>
  <sheetFormatPr defaultColWidth="9.140625" defaultRowHeight="12.75"/>
  <cols>
    <col min="1" max="1" width="9.140625" style="0" customWidth="1"/>
    <col min="2" max="2" width="19.28125" style="0" customWidth="1"/>
    <col min="3" max="3" width="18.7109375" style="0" customWidth="1"/>
    <col min="4" max="4" width="15.7109375" style="0" customWidth="1"/>
    <col min="7" max="7" width="9.140625" style="0" customWidth="1"/>
  </cols>
  <sheetData>
    <row r="1" spans="1:42" ht="12.7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8">
      <c r="A2" s="12"/>
      <c r="B2" s="19" t="s">
        <v>223</v>
      </c>
      <c r="C2" s="19"/>
      <c r="D2" s="20"/>
      <c r="E2" s="20"/>
      <c r="F2" s="20"/>
      <c r="G2" s="6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18">
      <c r="A3" s="12"/>
      <c r="B3" s="19" t="s">
        <v>18</v>
      </c>
      <c r="C3" s="19"/>
      <c r="D3" s="20"/>
      <c r="E3" s="20"/>
      <c r="F3" s="20"/>
      <c r="G3" s="6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42" ht="15.75" customHeight="1">
      <c r="A5" s="12"/>
      <c r="B5" s="12"/>
      <c r="C5" s="13"/>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ht="15.75" customHeight="1">
      <c r="A6" s="12"/>
      <c r="B6" s="106" t="s">
        <v>300</v>
      </c>
      <c r="C6" s="10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5.75" customHeight="1">
      <c r="A7" s="12"/>
      <c r="B7" s="18"/>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15.7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ht="15.75" customHeight="1">
      <c r="A9" s="12"/>
      <c r="B9" s="17" t="s">
        <v>192</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5.75" customHeight="1">
      <c r="A10" s="12"/>
      <c r="B10" s="61" t="s">
        <v>270</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5.75" customHeight="1">
      <c r="A11" s="12"/>
      <c r="B11" s="61" t="s">
        <v>186</v>
      </c>
      <c r="C11" s="42" t="str">
        <f>IF('NB-Data'!A1=1,INDEX('NB-Data'!N3:V58,'NB-Data'!P2,1),INDEX('NB-Data'!AA3:AD40,'NB-Data'!AC2,1))</f>
        <v>01AD002  </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5.75" customHeight="1">
      <c r="A12" s="12"/>
      <c r="B12" s="61" t="s">
        <v>269</v>
      </c>
      <c r="C12" s="42" t="str">
        <f>IF('NB-Data'!A1=1,LEFT(INDEX('NB-Data'!W3:W58,'NB-Data'!P2,1),11),LEFT(INDEX('NB-Data'!AE3:AE40,'NB-Data'!AC2,1),11))</f>
        <v>47°15'29" N</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5.75" customHeight="1">
      <c r="A13" s="12"/>
      <c r="B13" s="61" t="s">
        <v>271</v>
      </c>
      <c r="C13" s="42" t="str">
        <f>IF('NB-Data'!A1=1,RIGHT(INDEX('NB-Data'!W3:W58,'NB-Data'!P2,1),11),RIGHT(INDEX('NB-Data'!AE3:AE40,'NB-Data'!AC2,1),11))</f>
        <v>68°35'45" W</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ht="15.75" customHeight="1">
      <c r="A14" s="12"/>
      <c r="B14" s="61" t="s">
        <v>268</v>
      </c>
      <c r="C14" s="42">
        <f>IF('NB-Data'!A1=1,INDEX('NB-Data'!N3:V58,'NB-Data'!P2,3),INDEX('NB-Data'!AA3:AD40,'NB-Data'!AC2,3))</f>
        <v>14700</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ht="15.75" customHeight="1">
      <c r="A15" s="12"/>
      <c r="B15" s="61" t="s">
        <v>193</v>
      </c>
      <c r="C15" s="43">
        <f>IF('NB-Data'!A1=1,INDEX('NB-Data'!N3:V58,'NB-Data'!P2,4),INDEX('NB-Data'!AA3:AD40,'NB-Data'!AC2,4))</f>
        <v>997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5.75" customHeight="1">
      <c r="A16" s="12"/>
      <c r="B16" s="3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5.7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5.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75">
      <c r="A22" s="12"/>
      <c r="B22" s="82" t="s">
        <v>274</v>
      </c>
      <c r="C22" s="83"/>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2.75">
      <c r="A23" s="12"/>
      <c r="B23" s="79" t="s">
        <v>275</v>
      </c>
      <c r="C23" s="8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7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2.7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2.75">
      <c r="A53" s="12"/>
      <c r="B53" s="12"/>
      <c r="C53" s="12"/>
      <c r="D53" s="12"/>
      <c r="E53" s="12"/>
      <c r="F53" s="12"/>
      <c r="G53" s="12"/>
      <c r="H53" s="12"/>
      <c r="I53" s="12"/>
      <c r="J53" s="12"/>
      <c r="K53" s="12"/>
      <c r="L53" s="12"/>
      <c r="M53" s="12"/>
      <c r="N53" s="12"/>
      <c r="O53" s="12"/>
      <c r="P53" s="12"/>
      <c r="Q53" s="12"/>
      <c r="R53" s="12"/>
      <c r="X53" s="12"/>
      <c r="Y53" s="12"/>
      <c r="Z53" s="12"/>
      <c r="AA53" s="12"/>
      <c r="AB53" s="12"/>
      <c r="AC53" s="12"/>
      <c r="AD53" s="12"/>
      <c r="AE53" s="12"/>
      <c r="AF53" s="12"/>
      <c r="AG53" s="12"/>
      <c r="AH53" s="12"/>
      <c r="AI53" s="12"/>
      <c r="AJ53" s="12"/>
      <c r="AK53" s="12"/>
      <c r="AL53" s="12"/>
      <c r="AM53" s="12"/>
      <c r="AN53" s="12"/>
      <c r="AO53" s="12"/>
      <c r="AP53" s="12"/>
    </row>
    <row r="54" spans="1:42" ht="12.75">
      <c r="A54" s="12"/>
      <c r="B54" s="12"/>
      <c r="C54" s="12"/>
      <c r="D54" s="12"/>
      <c r="E54" s="12"/>
      <c r="F54" s="12"/>
      <c r="G54" s="12"/>
      <c r="H54" s="12"/>
      <c r="I54" s="12"/>
      <c r="J54" s="12"/>
      <c r="K54" s="12"/>
      <c r="L54" s="12"/>
      <c r="M54" s="12"/>
      <c r="N54" s="12"/>
      <c r="O54" s="12"/>
      <c r="P54" s="12"/>
      <c r="Q54" s="12"/>
      <c r="R54" s="12"/>
      <c r="X54" s="12"/>
      <c r="Y54" s="12"/>
      <c r="Z54" s="12"/>
      <c r="AA54" s="12"/>
      <c r="AB54" s="12"/>
      <c r="AC54" s="12"/>
      <c r="AD54" s="12"/>
      <c r="AE54" s="12"/>
      <c r="AF54" s="12"/>
      <c r="AG54" s="12"/>
      <c r="AH54" s="12"/>
      <c r="AI54" s="12"/>
      <c r="AJ54" s="12"/>
      <c r="AK54" s="12"/>
      <c r="AL54" s="12"/>
      <c r="AM54" s="12"/>
      <c r="AN54" s="12"/>
      <c r="AO54" s="12"/>
      <c r="AP54" s="12"/>
    </row>
    <row r="55" spans="1:42" ht="12.75">
      <c r="A55" s="12"/>
      <c r="B55" s="12"/>
      <c r="C55" s="12"/>
      <c r="D55" s="12"/>
      <c r="E55" s="12"/>
      <c r="F55" s="12"/>
      <c r="G55" s="12"/>
      <c r="H55" s="12"/>
      <c r="I55" s="12"/>
      <c r="J55" s="12"/>
      <c r="K55" s="12"/>
      <c r="L55" s="12"/>
      <c r="M55" s="12"/>
      <c r="N55" s="12"/>
      <c r="O55" s="12"/>
      <c r="P55" s="12"/>
      <c r="Q55" s="12"/>
      <c r="R55" s="12"/>
      <c r="X55" s="12"/>
      <c r="Y55" s="12"/>
      <c r="Z55" s="12"/>
      <c r="AA55" s="12"/>
      <c r="AB55" s="12"/>
      <c r="AC55" s="12"/>
      <c r="AD55" s="12"/>
      <c r="AE55" s="12"/>
      <c r="AF55" s="12"/>
      <c r="AG55" s="12"/>
      <c r="AH55" s="12"/>
      <c r="AI55" s="12"/>
      <c r="AJ55" s="12"/>
      <c r="AK55" s="12"/>
      <c r="AL55" s="12"/>
      <c r="AM55" s="12"/>
      <c r="AN55" s="12"/>
      <c r="AO55" s="12"/>
      <c r="AP55" s="12"/>
    </row>
    <row r="56" spans="1:42" ht="12.75">
      <c r="A56" s="12"/>
      <c r="B56" s="12"/>
      <c r="C56" s="12"/>
      <c r="D56" s="12"/>
      <c r="E56" s="12"/>
      <c r="F56" s="12"/>
      <c r="G56" s="12"/>
      <c r="H56" s="12"/>
      <c r="I56" s="12"/>
      <c r="J56" s="12"/>
      <c r="K56" s="12"/>
      <c r="L56" s="12"/>
      <c r="M56" s="12"/>
      <c r="N56" s="12"/>
      <c r="O56" s="12"/>
      <c r="P56" s="12"/>
      <c r="Q56" s="12"/>
      <c r="R56" s="12"/>
      <c r="X56" s="12"/>
      <c r="Y56" s="12"/>
      <c r="Z56" s="12"/>
      <c r="AA56" s="12"/>
      <c r="AB56" s="12"/>
      <c r="AC56" s="12"/>
      <c r="AD56" s="12"/>
      <c r="AE56" s="12"/>
      <c r="AF56" s="12"/>
      <c r="AG56" s="12"/>
      <c r="AH56" s="12"/>
      <c r="AI56" s="12"/>
      <c r="AJ56" s="12"/>
      <c r="AK56" s="12"/>
      <c r="AL56" s="12"/>
      <c r="AM56" s="12"/>
      <c r="AN56" s="12"/>
      <c r="AO56" s="12"/>
      <c r="AP56" s="12"/>
    </row>
    <row r="57" spans="1:42" ht="12.75">
      <c r="A57" s="12"/>
      <c r="B57" s="12"/>
      <c r="C57" s="12"/>
      <c r="D57" s="12"/>
      <c r="E57" s="12"/>
      <c r="F57" s="12"/>
      <c r="G57" s="12"/>
      <c r="H57" s="12"/>
      <c r="I57" s="12"/>
      <c r="J57" s="12"/>
      <c r="K57" s="12"/>
      <c r="L57" s="12"/>
      <c r="M57" s="12"/>
      <c r="N57" s="12"/>
      <c r="O57" s="12"/>
      <c r="P57" s="12"/>
      <c r="Q57" s="12"/>
      <c r="R57" s="12"/>
      <c r="X57" s="12"/>
      <c r="Y57" s="12"/>
      <c r="Z57" s="12"/>
      <c r="AA57" s="12"/>
      <c r="AB57" s="12"/>
      <c r="AC57" s="12"/>
      <c r="AD57" s="12"/>
      <c r="AE57" s="12"/>
      <c r="AF57" s="12"/>
      <c r="AG57" s="12"/>
      <c r="AH57" s="12"/>
      <c r="AI57" s="12"/>
      <c r="AJ57" s="12"/>
      <c r="AK57" s="12"/>
      <c r="AL57" s="12"/>
      <c r="AM57" s="12"/>
      <c r="AN57" s="12"/>
      <c r="AO57" s="12"/>
      <c r="AP57" s="12"/>
    </row>
    <row r="58" spans="1:42" ht="12.75">
      <c r="A58" s="12"/>
      <c r="B58" s="12"/>
      <c r="C58" s="12"/>
      <c r="D58" s="12"/>
      <c r="E58" s="12"/>
      <c r="F58" s="12"/>
      <c r="G58" s="12"/>
      <c r="H58" s="12"/>
      <c r="I58" s="12"/>
      <c r="J58" s="12"/>
      <c r="K58" s="12"/>
      <c r="L58" s="12"/>
      <c r="M58" s="12"/>
      <c r="N58" s="12"/>
      <c r="O58" s="12"/>
      <c r="P58" s="12"/>
      <c r="Q58" s="12"/>
      <c r="R58" s="12"/>
      <c r="X58" s="12"/>
      <c r="Y58" s="12"/>
      <c r="Z58" s="12"/>
      <c r="AA58" s="12"/>
      <c r="AB58" s="12"/>
      <c r="AC58" s="12"/>
      <c r="AD58" s="12"/>
      <c r="AE58" s="12"/>
      <c r="AF58" s="12"/>
      <c r="AG58" s="12"/>
      <c r="AH58" s="12"/>
      <c r="AI58" s="12"/>
      <c r="AJ58" s="12"/>
      <c r="AK58" s="12"/>
      <c r="AL58" s="12"/>
      <c r="AM58" s="12"/>
      <c r="AN58" s="12"/>
      <c r="AO58" s="12"/>
      <c r="AP58" s="12"/>
    </row>
    <row r="59" spans="1:42" ht="12.75">
      <c r="A59" s="12"/>
      <c r="B59" s="12"/>
      <c r="C59" s="12"/>
      <c r="D59" s="12"/>
      <c r="E59" s="12"/>
      <c r="F59" s="12"/>
      <c r="G59" s="12"/>
      <c r="H59" s="12"/>
      <c r="I59" s="12"/>
      <c r="J59" s="12"/>
      <c r="K59" s="12"/>
      <c r="L59" s="12"/>
      <c r="M59" s="12"/>
      <c r="N59" s="12"/>
      <c r="O59" s="12"/>
      <c r="P59" s="12"/>
      <c r="Q59" s="12"/>
      <c r="R59" s="12"/>
      <c r="X59" s="12"/>
      <c r="Y59" s="12"/>
      <c r="Z59" s="12"/>
      <c r="AA59" s="12"/>
      <c r="AB59" s="12"/>
      <c r="AC59" s="12"/>
      <c r="AD59" s="12"/>
      <c r="AE59" s="12"/>
      <c r="AF59" s="12"/>
      <c r="AG59" s="12"/>
      <c r="AH59" s="12"/>
      <c r="AI59" s="12"/>
      <c r="AJ59" s="12"/>
      <c r="AK59" s="12"/>
      <c r="AL59" s="12"/>
      <c r="AM59" s="12"/>
      <c r="AN59" s="12"/>
      <c r="AO59" s="12"/>
      <c r="AP59" s="12"/>
    </row>
    <row r="60" spans="1:42" ht="12.75">
      <c r="A60" s="12"/>
      <c r="B60" s="12"/>
      <c r="C60" s="12"/>
      <c r="D60" s="12"/>
      <c r="E60" s="12"/>
      <c r="F60" s="12"/>
      <c r="G60" s="12"/>
      <c r="H60" s="12"/>
      <c r="I60" s="12"/>
      <c r="J60" s="12"/>
      <c r="K60" s="12"/>
      <c r="L60" s="12"/>
      <c r="M60" s="12"/>
      <c r="N60" s="12"/>
      <c r="O60" s="12"/>
      <c r="P60" s="12"/>
      <c r="Q60" s="12"/>
      <c r="R60" s="12"/>
      <c r="X60" s="12"/>
      <c r="Y60" s="12"/>
      <c r="Z60" s="12"/>
      <c r="AA60" s="12"/>
      <c r="AB60" s="12"/>
      <c r="AC60" s="12"/>
      <c r="AD60" s="12"/>
      <c r="AE60" s="12"/>
      <c r="AF60" s="12"/>
      <c r="AG60" s="12"/>
      <c r="AH60" s="12"/>
      <c r="AI60" s="12"/>
      <c r="AJ60" s="12"/>
      <c r="AK60" s="12"/>
      <c r="AL60" s="12"/>
      <c r="AM60" s="12"/>
      <c r="AN60" s="12"/>
      <c r="AO60" s="12"/>
      <c r="AP60" s="12"/>
    </row>
    <row r="61" spans="1:42" ht="12.75">
      <c r="A61" s="12"/>
      <c r="B61" s="12"/>
      <c r="C61" s="12"/>
      <c r="D61" s="12"/>
      <c r="E61" s="12"/>
      <c r="F61" s="12"/>
      <c r="G61" s="12"/>
      <c r="H61" s="12"/>
      <c r="I61" s="12"/>
      <c r="J61" s="12"/>
      <c r="K61" s="12"/>
      <c r="L61" s="12"/>
      <c r="M61" s="12"/>
      <c r="N61" s="12"/>
      <c r="O61" s="12"/>
      <c r="P61" s="12"/>
      <c r="Q61" s="12"/>
      <c r="R61" s="12"/>
      <c r="X61" s="12"/>
      <c r="Y61" s="12"/>
      <c r="Z61" s="12"/>
      <c r="AA61" s="12"/>
      <c r="AB61" s="12"/>
      <c r="AC61" s="12"/>
      <c r="AD61" s="12"/>
      <c r="AE61" s="12"/>
      <c r="AF61" s="12"/>
      <c r="AG61" s="12"/>
      <c r="AH61" s="12"/>
      <c r="AI61" s="12"/>
      <c r="AJ61" s="12"/>
      <c r="AK61" s="12"/>
      <c r="AL61" s="12"/>
      <c r="AM61" s="12"/>
      <c r="AN61" s="12"/>
      <c r="AO61" s="12"/>
      <c r="AP61" s="12"/>
    </row>
    <row r="62" spans="1:42" ht="12.75">
      <c r="A62" s="12"/>
      <c r="B62" s="12"/>
      <c r="C62" s="12"/>
      <c r="D62" s="12"/>
      <c r="E62" s="12"/>
      <c r="F62" s="12"/>
      <c r="G62" s="12"/>
      <c r="H62" s="12"/>
      <c r="I62" s="12"/>
      <c r="J62" s="12"/>
      <c r="K62" s="12"/>
      <c r="L62" s="12"/>
      <c r="M62" s="12"/>
      <c r="N62" s="12"/>
      <c r="O62" s="12"/>
      <c r="P62" s="12"/>
      <c r="Q62" s="12"/>
      <c r="R62" s="12"/>
      <c r="X62" s="12"/>
      <c r="Y62" s="12"/>
      <c r="Z62" s="12"/>
      <c r="AA62" s="12"/>
      <c r="AB62" s="12"/>
      <c r="AC62" s="12"/>
      <c r="AD62" s="12"/>
      <c r="AE62" s="12"/>
      <c r="AF62" s="12"/>
      <c r="AG62" s="12"/>
      <c r="AH62" s="12"/>
      <c r="AI62" s="12"/>
      <c r="AJ62" s="12"/>
      <c r="AK62" s="12"/>
      <c r="AL62" s="12"/>
      <c r="AM62" s="12"/>
      <c r="AN62" s="12"/>
      <c r="AO62" s="12"/>
      <c r="AP62" s="12"/>
    </row>
    <row r="63" spans="1:42" ht="12.75">
      <c r="A63" s="12"/>
      <c r="B63" s="12"/>
      <c r="C63" s="12"/>
      <c r="D63" s="12"/>
      <c r="E63" s="12"/>
      <c r="F63" s="12"/>
      <c r="G63" s="12"/>
      <c r="H63" s="12"/>
      <c r="I63" s="12"/>
      <c r="J63" s="12"/>
      <c r="K63" s="12"/>
      <c r="L63" s="12"/>
      <c r="M63" s="12"/>
      <c r="N63" s="12"/>
      <c r="O63" s="12"/>
      <c r="P63" s="12"/>
      <c r="Q63" s="12"/>
      <c r="R63" s="12"/>
      <c r="X63" s="12"/>
      <c r="Y63" s="12"/>
      <c r="Z63" s="12"/>
      <c r="AA63" s="12"/>
      <c r="AB63" s="12"/>
      <c r="AC63" s="12"/>
      <c r="AD63" s="12"/>
      <c r="AE63" s="12"/>
      <c r="AF63" s="12"/>
      <c r="AG63" s="12"/>
      <c r="AH63" s="12"/>
      <c r="AI63" s="12"/>
      <c r="AJ63" s="12"/>
      <c r="AK63" s="12"/>
      <c r="AL63" s="12"/>
      <c r="AM63" s="12"/>
      <c r="AN63" s="12"/>
      <c r="AO63" s="12"/>
      <c r="AP63" s="12"/>
    </row>
    <row r="64" spans="1:42" ht="12.75">
      <c r="A64" s="12"/>
      <c r="B64" s="12"/>
      <c r="C64" s="12"/>
      <c r="D64" s="12"/>
      <c r="E64" s="12"/>
      <c r="F64" s="12"/>
      <c r="G64" s="12"/>
      <c r="H64" s="12"/>
      <c r="I64" s="12"/>
      <c r="J64" s="12"/>
      <c r="K64" s="12"/>
      <c r="L64" s="12"/>
      <c r="M64" s="12"/>
      <c r="N64" s="12"/>
      <c r="O64" s="12"/>
      <c r="P64" s="12"/>
      <c r="Q64" s="12"/>
      <c r="R64" s="12"/>
      <c r="X64" s="12"/>
      <c r="Y64" s="12"/>
      <c r="Z64" s="12"/>
      <c r="AA64" s="12"/>
      <c r="AB64" s="12"/>
      <c r="AC64" s="12"/>
      <c r="AD64" s="12"/>
      <c r="AE64" s="12"/>
      <c r="AF64" s="12"/>
      <c r="AG64" s="12"/>
      <c r="AH64" s="12"/>
      <c r="AI64" s="12"/>
      <c r="AJ64" s="12"/>
      <c r="AK64" s="12"/>
      <c r="AL64" s="12"/>
      <c r="AM64" s="12"/>
      <c r="AN64" s="12"/>
      <c r="AO64" s="12"/>
      <c r="AP64" s="12"/>
    </row>
    <row r="65" spans="1:42" ht="12.75">
      <c r="A65" s="12"/>
      <c r="B65" s="12"/>
      <c r="C65" s="12"/>
      <c r="D65" s="12"/>
      <c r="E65" s="12"/>
      <c r="F65" s="12"/>
      <c r="G65" s="12"/>
      <c r="H65" s="12"/>
      <c r="I65" s="12"/>
      <c r="J65" s="12"/>
      <c r="K65" s="12"/>
      <c r="L65" s="12"/>
      <c r="M65" s="12"/>
      <c r="N65" s="12"/>
      <c r="O65" s="12"/>
      <c r="P65" s="12"/>
      <c r="Q65" s="12"/>
      <c r="R65" s="12"/>
      <c r="X65" s="12"/>
      <c r="Y65" s="12"/>
      <c r="Z65" s="12"/>
      <c r="AA65" s="12"/>
      <c r="AB65" s="12"/>
      <c r="AC65" s="12"/>
      <c r="AD65" s="12"/>
      <c r="AE65" s="12"/>
      <c r="AF65" s="12"/>
      <c r="AG65" s="12"/>
      <c r="AH65" s="12"/>
      <c r="AI65" s="12"/>
      <c r="AJ65" s="12"/>
      <c r="AK65" s="12"/>
      <c r="AL65" s="12"/>
      <c r="AM65" s="12"/>
      <c r="AN65" s="12"/>
      <c r="AO65" s="12"/>
      <c r="AP65" s="12"/>
    </row>
    <row r="66" spans="1:42" ht="12.75">
      <c r="A66" s="12"/>
      <c r="B66" s="12"/>
      <c r="C66" s="12"/>
      <c r="D66" s="12"/>
      <c r="E66" s="12"/>
      <c r="F66" s="12"/>
      <c r="G66" s="12"/>
      <c r="H66" s="12"/>
      <c r="I66" s="12"/>
      <c r="J66" s="12"/>
      <c r="K66" s="12"/>
      <c r="L66" s="12"/>
      <c r="M66" s="12"/>
      <c r="N66" s="12"/>
      <c r="O66" s="12"/>
      <c r="P66" s="12"/>
      <c r="Q66" s="12"/>
      <c r="R66" s="12"/>
      <c r="X66" s="12"/>
      <c r="Y66" s="12"/>
      <c r="Z66" s="12"/>
      <c r="AA66" s="12"/>
      <c r="AB66" s="12"/>
      <c r="AC66" s="12"/>
      <c r="AD66" s="12"/>
      <c r="AE66" s="12"/>
      <c r="AF66" s="12"/>
      <c r="AG66" s="12"/>
      <c r="AH66" s="12"/>
      <c r="AI66" s="12"/>
      <c r="AJ66" s="12"/>
      <c r="AK66" s="12"/>
      <c r="AL66" s="12"/>
      <c r="AM66" s="12"/>
      <c r="AN66" s="12"/>
      <c r="AO66" s="12"/>
      <c r="AP66" s="12"/>
    </row>
    <row r="67" spans="1:42" ht="12.75">
      <c r="A67" s="12"/>
      <c r="B67" s="12"/>
      <c r="C67" s="12"/>
      <c r="D67" s="12"/>
      <c r="E67" s="12"/>
      <c r="F67" s="12"/>
      <c r="G67" s="12"/>
      <c r="H67" s="12"/>
      <c r="I67" s="12"/>
      <c r="J67" s="12"/>
      <c r="K67" s="12"/>
      <c r="L67" s="12"/>
      <c r="M67" s="12"/>
      <c r="N67" s="12"/>
      <c r="O67" s="12"/>
      <c r="P67" s="12"/>
      <c r="Q67" s="12"/>
      <c r="R67" s="12"/>
      <c r="X67" s="12"/>
      <c r="Y67" s="12"/>
      <c r="Z67" s="12"/>
      <c r="AA67" s="12"/>
      <c r="AB67" s="12"/>
      <c r="AC67" s="12"/>
      <c r="AD67" s="12"/>
      <c r="AE67" s="12"/>
      <c r="AF67" s="12"/>
      <c r="AG67" s="12"/>
      <c r="AH67" s="12"/>
      <c r="AI67" s="12"/>
      <c r="AJ67" s="12"/>
      <c r="AK67" s="12"/>
      <c r="AL67" s="12"/>
      <c r="AM67" s="12"/>
      <c r="AN67" s="12"/>
      <c r="AO67" s="12"/>
      <c r="AP67" s="12"/>
    </row>
    <row r="68" spans="1:42" ht="12.75">
      <c r="A68" s="12"/>
      <c r="B68" s="12"/>
      <c r="C68" s="12"/>
      <c r="D68" s="12"/>
      <c r="E68" s="12"/>
      <c r="F68" s="12"/>
      <c r="G68" s="12"/>
      <c r="H68" s="12"/>
      <c r="I68" s="12"/>
      <c r="J68" s="12"/>
      <c r="K68" s="12"/>
      <c r="L68" s="12"/>
      <c r="M68" s="12"/>
      <c r="N68" s="12"/>
      <c r="O68" s="12"/>
      <c r="P68" s="12"/>
      <c r="Q68" s="12"/>
      <c r="R68" s="12"/>
      <c r="X68" s="12"/>
      <c r="Y68" s="12"/>
      <c r="Z68" s="12"/>
      <c r="AA68" s="12"/>
      <c r="AB68" s="12"/>
      <c r="AC68" s="12"/>
      <c r="AD68" s="12"/>
      <c r="AE68" s="12"/>
      <c r="AF68" s="12"/>
      <c r="AG68" s="12"/>
      <c r="AH68" s="12"/>
      <c r="AI68" s="12"/>
      <c r="AJ68" s="12"/>
      <c r="AK68" s="12"/>
      <c r="AL68" s="12"/>
      <c r="AM68" s="12"/>
      <c r="AN68" s="12"/>
      <c r="AO68" s="12"/>
      <c r="AP68" s="12"/>
    </row>
    <row r="69" spans="1:42" ht="12.75">
      <c r="A69" s="12"/>
      <c r="B69" s="12"/>
      <c r="C69" s="12"/>
      <c r="D69" s="12"/>
      <c r="E69" s="12"/>
      <c r="F69" s="12"/>
      <c r="G69" s="12"/>
      <c r="H69" s="12"/>
      <c r="I69" s="12"/>
      <c r="J69" s="12"/>
      <c r="K69" s="12"/>
      <c r="L69" s="12"/>
      <c r="M69" s="12"/>
      <c r="N69" s="12"/>
      <c r="O69" s="12"/>
      <c r="P69" s="12"/>
      <c r="Q69" s="12"/>
      <c r="R69" s="12"/>
      <c r="X69" s="12"/>
      <c r="Y69" s="12"/>
      <c r="Z69" s="12"/>
      <c r="AA69" s="12"/>
      <c r="AB69" s="12"/>
      <c r="AC69" s="12"/>
      <c r="AD69" s="12"/>
      <c r="AE69" s="12"/>
      <c r="AF69" s="12"/>
      <c r="AG69" s="12"/>
      <c r="AH69" s="12"/>
      <c r="AI69" s="12"/>
      <c r="AJ69" s="12"/>
      <c r="AK69" s="12"/>
      <c r="AL69" s="12"/>
      <c r="AM69" s="12"/>
      <c r="AN69" s="12"/>
      <c r="AO69" s="12"/>
      <c r="AP69" s="12"/>
    </row>
    <row r="70" spans="1:42" ht="12.75">
      <c r="A70" s="12"/>
      <c r="B70" s="12"/>
      <c r="C70" s="12"/>
      <c r="D70" s="12"/>
      <c r="E70" s="12"/>
      <c r="F70" s="12"/>
      <c r="G70" s="12"/>
      <c r="H70" s="12"/>
      <c r="I70" s="12"/>
      <c r="J70" s="12"/>
      <c r="K70" s="12"/>
      <c r="L70" s="12"/>
      <c r="M70" s="12"/>
      <c r="N70" s="12"/>
      <c r="O70" s="12"/>
      <c r="P70" s="12"/>
      <c r="Q70" s="12"/>
      <c r="R70" s="12"/>
      <c r="X70" s="12"/>
      <c r="Y70" s="12"/>
      <c r="Z70" s="12"/>
      <c r="AA70" s="12"/>
      <c r="AB70" s="12"/>
      <c r="AC70" s="12"/>
      <c r="AD70" s="12"/>
      <c r="AE70" s="12"/>
      <c r="AF70" s="12"/>
      <c r="AG70" s="12"/>
      <c r="AH70" s="12"/>
      <c r="AI70" s="12"/>
      <c r="AJ70" s="12"/>
      <c r="AK70" s="12"/>
      <c r="AL70" s="12"/>
      <c r="AM70" s="12"/>
      <c r="AN70" s="12"/>
      <c r="AO70" s="12"/>
      <c r="AP70" s="12"/>
    </row>
    <row r="71" spans="1:42" ht="12.75">
      <c r="A71" s="12"/>
      <c r="B71" s="12"/>
      <c r="C71" s="12"/>
      <c r="D71" s="12"/>
      <c r="E71" s="12"/>
      <c r="F71" s="12"/>
      <c r="G71" s="12"/>
      <c r="H71" s="12"/>
      <c r="I71" s="12"/>
      <c r="J71" s="12"/>
      <c r="K71" s="12"/>
      <c r="L71" s="12"/>
      <c r="M71" s="12"/>
      <c r="N71" s="12"/>
      <c r="O71" s="12"/>
      <c r="P71" s="12"/>
      <c r="Q71" s="12"/>
      <c r="R71" s="12"/>
      <c r="X71" s="12"/>
      <c r="Y71" s="12"/>
      <c r="Z71" s="12"/>
      <c r="AA71" s="12"/>
      <c r="AB71" s="12"/>
      <c r="AC71" s="12"/>
      <c r="AD71" s="12"/>
      <c r="AE71" s="12"/>
      <c r="AF71" s="12"/>
      <c r="AG71" s="12"/>
      <c r="AH71" s="12"/>
      <c r="AI71" s="12"/>
      <c r="AJ71" s="12"/>
      <c r="AK71" s="12"/>
      <c r="AL71" s="12"/>
      <c r="AM71" s="12"/>
      <c r="AN71" s="12"/>
      <c r="AO71" s="12"/>
      <c r="AP71" s="12"/>
    </row>
    <row r="72" spans="1:42" ht="12.75">
      <c r="A72" s="12"/>
      <c r="B72" s="12"/>
      <c r="C72" s="12"/>
      <c r="D72" s="12"/>
      <c r="E72" s="12"/>
      <c r="F72" s="12"/>
      <c r="G72" s="12"/>
      <c r="H72" s="12"/>
      <c r="I72" s="12"/>
      <c r="J72" s="12"/>
      <c r="K72" s="12"/>
      <c r="L72" s="12"/>
      <c r="M72" s="12"/>
      <c r="N72" s="12"/>
      <c r="O72" s="12"/>
      <c r="P72" s="12"/>
      <c r="Q72" s="12"/>
      <c r="R72" s="12"/>
      <c r="X72" s="12"/>
      <c r="Y72" s="12"/>
      <c r="Z72" s="12"/>
      <c r="AA72" s="12"/>
      <c r="AB72" s="12"/>
      <c r="AC72" s="12"/>
      <c r="AD72" s="12"/>
      <c r="AE72" s="12"/>
      <c r="AF72" s="12"/>
      <c r="AG72" s="12"/>
      <c r="AH72" s="12"/>
      <c r="AI72" s="12"/>
      <c r="AJ72" s="12"/>
      <c r="AK72" s="12"/>
      <c r="AL72" s="12"/>
      <c r="AM72" s="12"/>
      <c r="AN72" s="12"/>
      <c r="AO72" s="12"/>
      <c r="AP72" s="12"/>
    </row>
    <row r="73" spans="1:42" ht="12.75">
      <c r="A73" s="12"/>
      <c r="B73" s="12"/>
      <c r="C73" s="12"/>
      <c r="D73" s="12"/>
      <c r="E73" s="12"/>
      <c r="F73" s="12"/>
      <c r="G73" s="12"/>
      <c r="H73" s="12"/>
      <c r="I73" s="12"/>
      <c r="J73" s="12"/>
      <c r="K73" s="12"/>
      <c r="L73" s="12"/>
      <c r="M73" s="12"/>
      <c r="N73" s="12"/>
      <c r="O73" s="12"/>
      <c r="P73" s="12"/>
      <c r="Q73" s="12"/>
      <c r="R73" s="12"/>
      <c r="X73" s="12"/>
      <c r="Y73" s="12"/>
      <c r="Z73" s="12"/>
      <c r="AA73" s="12"/>
      <c r="AB73" s="12"/>
      <c r="AC73" s="12"/>
      <c r="AD73" s="12"/>
      <c r="AE73" s="12"/>
      <c r="AF73" s="12"/>
      <c r="AG73" s="12"/>
      <c r="AH73" s="12"/>
      <c r="AI73" s="12"/>
      <c r="AJ73" s="12"/>
      <c r="AK73" s="12"/>
      <c r="AL73" s="12"/>
      <c r="AM73" s="12"/>
      <c r="AN73" s="12"/>
      <c r="AO73" s="12"/>
      <c r="AP73" s="12"/>
    </row>
    <row r="74" spans="1:42" ht="12.75">
      <c r="A74" s="12"/>
      <c r="B74" s="12"/>
      <c r="C74" s="12"/>
      <c r="D74" s="12"/>
      <c r="E74" s="12"/>
      <c r="F74" s="12"/>
      <c r="G74" s="12"/>
      <c r="H74" s="12"/>
      <c r="I74" s="12"/>
      <c r="J74" s="12"/>
      <c r="K74" s="12"/>
      <c r="L74" s="12"/>
      <c r="M74" s="12"/>
      <c r="N74" s="12"/>
      <c r="O74" s="12"/>
      <c r="P74" s="12"/>
      <c r="Q74" s="12"/>
      <c r="R74" s="12"/>
      <c r="X74" s="12"/>
      <c r="Y74" s="12"/>
      <c r="Z74" s="12"/>
      <c r="AA74" s="12"/>
      <c r="AB74" s="12"/>
      <c r="AC74" s="12"/>
      <c r="AD74" s="12"/>
      <c r="AE74" s="12"/>
      <c r="AF74" s="12"/>
      <c r="AG74" s="12"/>
      <c r="AH74" s="12"/>
      <c r="AI74" s="12"/>
      <c r="AJ74" s="12"/>
      <c r="AK74" s="12"/>
      <c r="AL74" s="12"/>
      <c r="AM74" s="12"/>
      <c r="AN74" s="12"/>
      <c r="AO74" s="12"/>
      <c r="AP74" s="12"/>
    </row>
    <row r="75" spans="1:42" ht="12.75">
      <c r="A75" s="12"/>
      <c r="B75" s="12"/>
      <c r="C75" s="12"/>
      <c r="D75" s="12"/>
      <c r="E75" s="12"/>
      <c r="F75" s="12"/>
      <c r="G75" s="12"/>
      <c r="H75" s="12"/>
      <c r="I75" s="12"/>
      <c r="J75" s="12"/>
      <c r="K75" s="12"/>
      <c r="L75" s="12"/>
      <c r="M75" s="12"/>
      <c r="N75" s="12"/>
      <c r="O75" s="12"/>
      <c r="P75" s="12"/>
      <c r="Q75" s="12"/>
      <c r="R75" s="12"/>
      <c r="X75" s="12"/>
      <c r="Y75" s="12"/>
      <c r="Z75" s="12"/>
      <c r="AA75" s="12"/>
      <c r="AB75" s="12"/>
      <c r="AC75" s="12"/>
      <c r="AD75" s="12"/>
      <c r="AE75" s="12"/>
      <c r="AF75" s="12"/>
      <c r="AG75" s="12"/>
      <c r="AH75" s="12"/>
      <c r="AI75" s="12"/>
      <c r="AJ75" s="12"/>
      <c r="AK75" s="12"/>
      <c r="AL75" s="12"/>
      <c r="AM75" s="12"/>
      <c r="AN75" s="12"/>
      <c r="AO75" s="12"/>
      <c r="AP75" s="12"/>
    </row>
    <row r="76" spans="1:42" ht="12.75">
      <c r="A76" s="12"/>
      <c r="B76" s="12"/>
      <c r="C76" s="12"/>
      <c r="D76" s="12"/>
      <c r="E76" s="12"/>
      <c r="F76" s="12"/>
      <c r="G76" s="12"/>
      <c r="H76" s="12"/>
      <c r="I76" s="12"/>
      <c r="J76" s="12"/>
      <c r="K76" s="12"/>
      <c r="L76" s="12"/>
      <c r="M76" s="12"/>
      <c r="N76" s="12"/>
      <c r="O76" s="12"/>
      <c r="P76" s="12"/>
      <c r="Q76" s="12"/>
      <c r="R76" s="12"/>
      <c r="X76" s="12"/>
      <c r="Y76" s="12"/>
      <c r="Z76" s="12"/>
      <c r="AA76" s="12"/>
      <c r="AB76" s="12"/>
      <c r="AC76" s="12"/>
      <c r="AD76" s="12"/>
      <c r="AE76" s="12"/>
      <c r="AF76" s="12"/>
      <c r="AG76" s="12"/>
      <c r="AH76" s="12"/>
      <c r="AI76" s="12"/>
      <c r="AJ76" s="12"/>
      <c r="AK76" s="12"/>
      <c r="AL76" s="12"/>
      <c r="AM76" s="12"/>
      <c r="AN76" s="12"/>
      <c r="AO76" s="12"/>
      <c r="AP76" s="12"/>
    </row>
    <row r="77" spans="1:42" ht="12.75">
      <c r="A77" s="12"/>
      <c r="B77" s="12"/>
      <c r="C77" s="12"/>
      <c r="D77" s="12"/>
      <c r="E77" s="12"/>
      <c r="F77" s="12"/>
      <c r="G77" s="12"/>
      <c r="H77" s="12"/>
      <c r="I77" s="12"/>
      <c r="J77" s="12"/>
      <c r="K77" s="12"/>
      <c r="L77" s="12"/>
      <c r="M77" s="12"/>
      <c r="N77" s="12"/>
      <c r="O77" s="12"/>
      <c r="P77" s="12"/>
      <c r="Q77" s="12"/>
      <c r="R77" s="12"/>
      <c r="X77" s="12"/>
      <c r="Y77" s="12"/>
      <c r="Z77" s="12"/>
      <c r="AA77" s="12"/>
      <c r="AB77" s="12"/>
      <c r="AC77" s="12"/>
      <c r="AD77" s="12"/>
      <c r="AE77" s="12"/>
      <c r="AF77" s="12"/>
      <c r="AG77" s="12"/>
      <c r="AH77" s="12"/>
      <c r="AI77" s="12"/>
      <c r="AJ77" s="12"/>
      <c r="AK77" s="12"/>
      <c r="AL77" s="12"/>
      <c r="AM77" s="12"/>
      <c r="AN77" s="12"/>
      <c r="AO77" s="12"/>
      <c r="AP77" s="12"/>
    </row>
    <row r="78" spans="1:42" ht="12.75">
      <c r="A78" s="12"/>
      <c r="B78" s="12"/>
      <c r="C78" s="12"/>
      <c r="D78" s="12"/>
      <c r="E78" s="12"/>
      <c r="F78" s="12"/>
      <c r="G78" s="12"/>
      <c r="H78" s="12"/>
      <c r="I78" s="12"/>
      <c r="J78" s="12"/>
      <c r="K78" s="12"/>
      <c r="L78" s="12"/>
      <c r="M78" s="12"/>
      <c r="N78" s="12"/>
      <c r="O78" s="12"/>
      <c r="P78" s="12"/>
      <c r="Q78" s="12"/>
      <c r="R78" s="12"/>
      <c r="X78" s="12"/>
      <c r="Y78" s="12"/>
      <c r="Z78" s="12"/>
      <c r="AA78" s="12"/>
      <c r="AB78" s="12"/>
      <c r="AC78" s="12"/>
      <c r="AD78" s="12"/>
      <c r="AE78" s="12"/>
      <c r="AF78" s="12"/>
      <c r="AG78" s="12"/>
      <c r="AH78" s="12"/>
      <c r="AI78" s="12"/>
      <c r="AJ78" s="12"/>
      <c r="AK78" s="12"/>
      <c r="AL78" s="12"/>
      <c r="AM78" s="12"/>
      <c r="AN78" s="12"/>
      <c r="AO78" s="12"/>
      <c r="AP78" s="12"/>
    </row>
    <row r="79" spans="1:42" ht="12.75">
      <c r="A79" s="12"/>
      <c r="B79" s="12"/>
      <c r="C79" s="12"/>
      <c r="D79" s="12"/>
      <c r="E79" s="12"/>
      <c r="F79" s="12"/>
      <c r="G79" s="12"/>
      <c r="H79" s="12"/>
      <c r="I79" s="12"/>
      <c r="J79" s="12"/>
      <c r="K79" s="12"/>
      <c r="L79" s="12"/>
      <c r="M79" s="12"/>
      <c r="N79" s="12"/>
      <c r="O79" s="12"/>
      <c r="P79" s="12"/>
      <c r="Q79" s="12"/>
      <c r="R79" s="12"/>
      <c r="X79" s="12"/>
      <c r="Y79" s="12"/>
      <c r="Z79" s="12"/>
      <c r="AA79" s="12"/>
      <c r="AB79" s="12"/>
      <c r="AC79" s="12"/>
      <c r="AD79" s="12"/>
      <c r="AE79" s="12"/>
      <c r="AF79" s="12"/>
      <c r="AG79" s="12"/>
      <c r="AH79" s="12"/>
      <c r="AI79" s="12"/>
      <c r="AJ79" s="12"/>
      <c r="AK79" s="12"/>
      <c r="AL79" s="12"/>
      <c r="AM79" s="12"/>
      <c r="AN79" s="12"/>
      <c r="AO79" s="12"/>
      <c r="AP79" s="12"/>
    </row>
    <row r="80" spans="1:42" ht="12.75">
      <c r="A80" s="12"/>
      <c r="B80" s="12"/>
      <c r="C80" s="12"/>
      <c r="D80" s="12"/>
      <c r="E80" s="12"/>
      <c r="F80" s="12"/>
      <c r="G80" s="12"/>
      <c r="H80" s="12"/>
      <c r="I80" s="12"/>
      <c r="J80" s="12"/>
      <c r="K80" s="12"/>
      <c r="L80" s="12"/>
      <c r="M80" s="12"/>
      <c r="N80" s="12"/>
      <c r="O80" s="12"/>
      <c r="P80" s="12"/>
      <c r="Q80" s="12"/>
      <c r="R80" s="12"/>
      <c r="X80" s="12"/>
      <c r="Y80" s="12"/>
      <c r="Z80" s="12"/>
      <c r="AA80" s="12"/>
      <c r="AB80" s="12"/>
      <c r="AC80" s="12"/>
      <c r="AD80" s="12"/>
      <c r="AE80" s="12"/>
      <c r="AF80" s="12"/>
      <c r="AG80" s="12"/>
      <c r="AH80" s="12"/>
      <c r="AI80" s="12"/>
      <c r="AJ80" s="12"/>
      <c r="AK80" s="12"/>
      <c r="AL80" s="12"/>
      <c r="AM80" s="12"/>
      <c r="AN80" s="12"/>
      <c r="AO80" s="12"/>
      <c r="AP80" s="12"/>
    </row>
    <row r="81" spans="1:42" ht="12.75">
      <c r="A81" s="12"/>
      <c r="B81" s="12"/>
      <c r="C81" s="12"/>
      <c r="D81" s="12"/>
      <c r="E81" s="12"/>
      <c r="F81" s="12"/>
      <c r="G81" s="12"/>
      <c r="H81" s="12"/>
      <c r="I81" s="12"/>
      <c r="J81" s="12"/>
      <c r="K81" s="12"/>
      <c r="L81" s="12"/>
      <c r="M81" s="12"/>
      <c r="N81" s="12"/>
      <c r="O81" s="12"/>
      <c r="P81" s="12"/>
      <c r="Q81" s="12"/>
      <c r="R81" s="12"/>
      <c r="X81" s="12"/>
      <c r="Y81" s="12"/>
      <c r="Z81" s="12"/>
      <c r="AA81" s="12"/>
      <c r="AB81" s="12"/>
      <c r="AC81" s="12"/>
      <c r="AD81" s="12"/>
      <c r="AE81" s="12"/>
      <c r="AF81" s="12"/>
      <c r="AG81" s="12"/>
      <c r="AH81" s="12"/>
      <c r="AI81" s="12"/>
      <c r="AJ81" s="12"/>
      <c r="AK81" s="12"/>
      <c r="AL81" s="12"/>
      <c r="AM81" s="12"/>
      <c r="AN81" s="12"/>
      <c r="AO81" s="12"/>
      <c r="AP81" s="12"/>
    </row>
    <row r="82" spans="1:42" ht="12.75">
      <c r="A82" s="12"/>
      <c r="B82" s="12"/>
      <c r="C82" s="12"/>
      <c r="D82" s="12"/>
      <c r="E82" s="12"/>
      <c r="F82" s="12"/>
      <c r="G82" s="12"/>
      <c r="H82" s="12"/>
      <c r="I82" s="12"/>
      <c r="J82" s="12"/>
      <c r="K82" s="12"/>
      <c r="L82" s="12"/>
      <c r="M82" s="12"/>
      <c r="N82" s="12"/>
      <c r="O82" s="12"/>
      <c r="P82" s="12"/>
      <c r="Q82" s="12"/>
      <c r="R82" s="12"/>
      <c r="X82" s="12"/>
      <c r="Y82" s="12"/>
      <c r="Z82" s="12"/>
      <c r="AA82" s="12"/>
      <c r="AB82" s="12"/>
      <c r="AC82" s="12"/>
      <c r="AD82" s="12"/>
      <c r="AE82" s="12"/>
      <c r="AF82" s="12"/>
      <c r="AG82" s="12"/>
      <c r="AH82" s="12"/>
      <c r="AI82" s="12"/>
      <c r="AJ82" s="12"/>
      <c r="AK82" s="12"/>
      <c r="AL82" s="12"/>
      <c r="AM82" s="12"/>
      <c r="AN82" s="12"/>
      <c r="AO82" s="12"/>
      <c r="AP82" s="12"/>
    </row>
    <row r="83" spans="1:42" ht="12.75">
      <c r="A83" s="12"/>
      <c r="B83" s="12"/>
      <c r="C83" s="12"/>
      <c r="D83" s="12"/>
      <c r="E83" s="12"/>
      <c r="F83" s="12"/>
      <c r="G83" s="12"/>
      <c r="H83" s="12"/>
      <c r="I83" s="12"/>
      <c r="J83" s="12"/>
      <c r="K83" s="12"/>
      <c r="L83" s="12"/>
      <c r="M83" s="12"/>
      <c r="N83" s="12"/>
      <c r="O83" s="12"/>
      <c r="P83" s="12"/>
      <c r="Q83" s="12"/>
      <c r="R83" s="12"/>
      <c r="X83" s="12"/>
      <c r="Y83" s="12"/>
      <c r="Z83" s="12"/>
      <c r="AA83" s="12"/>
      <c r="AB83" s="12"/>
      <c r="AC83" s="12"/>
      <c r="AD83" s="12"/>
      <c r="AE83" s="12"/>
      <c r="AF83" s="12"/>
      <c r="AG83" s="12"/>
      <c r="AH83" s="12"/>
      <c r="AI83" s="12"/>
      <c r="AJ83" s="12"/>
      <c r="AK83" s="12"/>
      <c r="AL83" s="12"/>
      <c r="AM83" s="12"/>
      <c r="AN83" s="12"/>
      <c r="AO83" s="12"/>
      <c r="AP83" s="12"/>
    </row>
    <row r="84" spans="1:42" ht="12.75">
      <c r="A84" s="12"/>
      <c r="B84" s="12"/>
      <c r="C84" s="12"/>
      <c r="D84" s="12"/>
      <c r="E84" s="12"/>
      <c r="F84" s="12"/>
      <c r="G84" s="12"/>
      <c r="H84" s="12"/>
      <c r="I84" s="12"/>
      <c r="J84" s="12"/>
      <c r="K84" s="12"/>
      <c r="L84" s="12"/>
      <c r="M84" s="12"/>
      <c r="N84" s="12"/>
      <c r="O84" s="12"/>
      <c r="P84" s="12"/>
      <c r="Q84" s="12"/>
      <c r="R84" s="12"/>
      <c r="X84" s="12"/>
      <c r="Y84" s="12"/>
      <c r="Z84" s="12"/>
      <c r="AA84" s="12"/>
      <c r="AB84" s="12"/>
      <c r="AC84" s="12"/>
      <c r="AD84" s="12"/>
      <c r="AE84" s="12"/>
      <c r="AF84" s="12"/>
      <c r="AG84" s="12"/>
      <c r="AH84" s="12"/>
      <c r="AI84" s="12"/>
      <c r="AJ84" s="12"/>
      <c r="AK84" s="12"/>
      <c r="AL84" s="12"/>
      <c r="AM84" s="12"/>
      <c r="AN84" s="12"/>
      <c r="AO84" s="12"/>
      <c r="AP84" s="12"/>
    </row>
    <row r="85" spans="1:42" ht="12.75">
      <c r="A85" s="12"/>
      <c r="B85" s="12"/>
      <c r="C85" s="12"/>
      <c r="D85" s="12"/>
      <c r="E85" s="12"/>
      <c r="F85" s="12"/>
      <c r="G85" s="12"/>
      <c r="H85" s="12"/>
      <c r="I85" s="12"/>
      <c r="J85" s="12"/>
      <c r="K85" s="12"/>
      <c r="L85" s="12"/>
      <c r="M85" s="12"/>
      <c r="N85" s="12"/>
      <c r="O85" s="12"/>
      <c r="P85" s="12"/>
      <c r="Q85" s="12"/>
      <c r="R85" s="12"/>
      <c r="X85" s="12"/>
      <c r="Y85" s="12"/>
      <c r="Z85" s="12"/>
      <c r="AA85" s="12"/>
      <c r="AB85" s="12"/>
      <c r="AC85" s="12"/>
      <c r="AD85" s="12"/>
      <c r="AE85" s="12"/>
      <c r="AF85" s="12"/>
      <c r="AG85" s="12"/>
      <c r="AH85" s="12"/>
      <c r="AI85" s="12"/>
      <c r="AJ85" s="12"/>
      <c r="AK85" s="12"/>
      <c r="AL85" s="12"/>
      <c r="AM85" s="12"/>
      <c r="AN85" s="12"/>
      <c r="AO85" s="12"/>
      <c r="AP85" s="12"/>
    </row>
    <row r="86" spans="1:42" ht="12.75">
      <c r="A86" s="12"/>
      <c r="B86" s="12"/>
      <c r="C86" s="12"/>
      <c r="D86" s="12"/>
      <c r="E86" s="12"/>
      <c r="F86" s="12"/>
      <c r="G86" s="12"/>
      <c r="H86" s="12"/>
      <c r="I86" s="12"/>
      <c r="J86" s="12"/>
      <c r="K86" s="12"/>
      <c r="L86" s="12"/>
      <c r="M86" s="12"/>
      <c r="N86" s="12"/>
      <c r="O86" s="12"/>
      <c r="P86" s="12"/>
      <c r="Q86" s="12"/>
      <c r="R86" s="12"/>
      <c r="X86" s="12"/>
      <c r="Y86" s="12"/>
      <c r="Z86" s="12"/>
      <c r="AA86" s="12"/>
      <c r="AB86" s="12"/>
      <c r="AC86" s="12"/>
      <c r="AD86" s="12"/>
      <c r="AE86" s="12"/>
      <c r="AF86" s="12"/>
      <c r="AG86" s="12"/>
      <c r="AH86" s="12"/>
      <c r="AI86" s="12"/>
      <c r="AJ86" s="12"/>
      <c r="AK86" s="12"/>
      <c r="AL86" s="12"/>
      <c r="AM86" s="12"/>
      <c r="AN86" s="12"/>
      <c r="AO86" s="12"/>
      <c r="AP86" s="12"/>
    </row>
    <row r="87" spans="1:42" ht="12.75">
      <c r="A87" s="12"/>
      <c r="B87" s="12"/>
      <c r="C87" s="12"/>
      <c r="D87" s="12"/>
      <c r="E87" s="12"/>
      <c r="F87" s="12"/>
      <c r="G87" s="12"/>
      <c r="H87" s="12"/>
      <c r="I87" s="12"/>
      <c r="J87" s="12"/>
      <c r="K87" s="12"/>
      <c r="L87" s="12"/>
      <c r="M87" s="12"/>
      <c r="N87" s="12"/>
      <c r="O87" s="12"/>
      <c r="P87" s="12"/>
      <c r="Q87" s="12"/>
      <c r="R87" s="12"/>
      <c r="X87" s="12"/>
      <c r="Y87" s="12"/>
      <c r="Z87" s="12"/>
      <c r="AA87" s="12"/>
      <c r="AB87" s="12"/>
      <c r="AC87" s="12"/>
      <c r="AD87" s="12"/>
      <c r="AE87" s="12"/>
      <c r="AF87" s="12"/>
      <c r="AG87" s="12"/>
      <c r="AH87" s="12"/>
      <c r="AI87" s="12"/>
      <c r="AJ87" s="12"/>
      <c r="AK87" s="12"/>
      <c r="AL87" s="12"/>
      <c r="AM87" s="12"/>
      <c r="AN87" s="12"/>
      <c r="AO87" s="12"/>
      <c r="AP87" s="12"/>
    </row>
    <row r="88" spans="1:42" ht="12.75">
      <c r="A88" s="12"/>
      <c r="B88" s="12"/>
      <c r="C88" s="12"/>
      <c r="D88" s="12"/>
      <c r="E88" s="12"/>
      <c r="F88" s="12"/>
      <c r="G88" s="12"/>
      <c r="H88" s="12"/>
      <c r="I88" s="12"/>
      <c r="J88" s="12"/>
      <c r="K88" s="12"/>
      <c r="L88" s="12"/>
      <c r="M88" s="12"/>
      <c r="N88" s="12"/>
      <c r="O88" s="12"/>
      <c r="P88" s="12"/>
      <c r="Q88" s="12"/>
      <c r="R88" s="12"/>
      <c r="X88" s="12"/>
      <c r="Y88" s="12"/>
      <c r="Z88" s="12"/>
      <c r="AA88" s="12"/>
      <c r="AB88" s="12"/>
      <c r="AC88" s="12"/>
      <c r="AD88" s="12"/>
      <c r="AE88" s="12"/>
      <c r="AF88" s="12"/>
      <c r="AG88" s="12"/>
      <c r="AH88" s="12"/>
      <c r="AI88" s="12"/>
      <c r="AJ88" s="12"/>
      <c r="AK88" s="12"/>
      <c r="AL88" s="12"/>
      <c r="AM88" s="12"/>
      <c r="AN88" s="12"/>
      <c r="AO88" s="12"/>
      <c r="AP88" s="12"/>
    </row>
    <row r="89" spans="1:42" ht="12.75">
      <c r="A89" s="12"/>
      <c r="B89" s="12"/>
      <c r="C89" s="12"/>
      <c r="D89" s="12"/>
      <c r="E89" s="12"/>
      <c r="F89" s="12"/>
      <c r="G89" s="12"/>
      <c r="H89" s="12"/>
      <c r="I89" s="12"/>
      <c r="J89" s="12"/>
      <c r="K89" s="12"/>
      <c r="L89" s="12"/>
      <c r="M89" s="12"/>
      <c r="N89" s="12"/>
      <c r="O89" s="12"/>
      <c r="P89" s="12"/>
      <c r="Q89" s="12"/>
      <c r="R89" s="12"/>
      <c r="X89" s="12"/>
      <c r="Y89" s="12"/>
      <c r="Z89" s="12"/>
      <c r="AA89" s="12"/>
      <c r="AB89" s="12"/>
      <c r="AC89" s="12"/>
      <c r="AD89" s="12"/>
      <c r="AE89" s="12"/>
      <c r="AF89" s="12"/>
      <c r="AG89" s="12"/>
      <c r="AH89" s="12"/>
      <c r="AI89" s="12"/>
      <c r="AJ89" s="12"/>
      <c r="AK89" s="12"/>
      <c r="AL89" s="12"/>
      <c r="AM89" s="12"/>
      <c r="AN89" s="12"/>
      <c r="AO89" s="12"/>
      <c r="AP89" s="12"/>
    </row>
    <row r="90" spans="1:42" ht="12.75">
      <c r="A90" s="12"/>
      <c r="B90" s="12"/>
      <c r="C90" s="12"/>
      <c r="D90" s="12"/>
      <c r="E90" s="12"/>
      <c r="F90" s="12"/>
      <c r="G90" s="12"/>
      <c r="H90" s="12"/>
      <c r="I90" s="12"/>
      <c r="J90" s="12"/>
      <c r="K90" s="12"/>
      <c r="L90" s="12"/>
      <c r="M90" s="12"/>
      <c r="N90" s="12"/>
      <c r="O90" s="12"/>
      <c r="P90" s="12"/>
      <c r="Q90" s="12"/>
      <c r="R90" s="12"/>
      <c r="X90" s="12"/>
      <c r="Y90" s="12"/>
      <c r="Z90" s="12"/>
      <c r="AA90" s="12"/>
      <c r="AB90" s="12"/>
      <c r="AC90" s="12"/>
      <c r="AD90" s="12"/>
      <c r="AE90" s="12"/>
      <c r="AF90" s="12"/>
      <c r="AG90" s="12"/>
      <c r="AH90" s="12"/>
      <c r="AI90" s="12"/>
      <c r="AJ90" s="12"/>
      <c r="AK90" s="12"/>
      <c r="AL90" s="12"/>
      <c r="AM90" s="12"/>
      <c r="AN90" s="12"/>
      <c r="AO90" s="12"/>
      <c r="AP90" s="12"/>
    </row>
    <row r="91" spans="1:42" ht="12.75">
      <c r="A91" s="12"/>
      <c r="B91" s="12"/>
      <c r="C91" s="12"/>
      <c r="D91" s="12"/>
      <c r="E91" s="12"/>
      <c r="F91" s="12"/>
      <c r="G91" s="12"/>
      <c r="H91" s="12"/>
      <c r="I91" s="12"/>
      <c r="J91" s="12"/>
      <c r="K91" s="12"/>
      <c r="L91" s="12"/>
      <c r="M91" s="12"/>
      <c r="N91" s="12"/>
      <c r="O91" s="12"/>
      <c r="P91" s="12"/>
      <c r="Q91" s="12"/>
      <c r="R91" s="12"/>
      <c r="X91" s="12"/>
      <c r="Y91" s="12"/>
      <c r="Z91" s="12"/>
      <c r="AA91" s="12"/>
      <c r="AB91" s="12"/>
      <c r="AC91" s="12"/>
      <c r="AD91" s="12"/>
      <c r="AE91" s="12"/>
      <c r="AF91" s="12"/>
      <c r="AG91" s="12"/>
      <c r="AH91" s="12"/>
      <c r="AI91" s="12"/>
      <c r="AJ91" s="12"/>
      <c r="AK91" s="12"/>
      <c r="AL91" s="12"/>
      <c r="AM91" s="12"/>
      <c r="AN91" s="12"/>
      <c r="AO91" s="12"/>
      <c r="AP91" s="12"/>
    </row>
    <row r="92" spans="1:42" ht="12.75">
      <c r="A92" s="12"/>
      <c r="B92" s="12"/>
      <c r="C92" s="12"/>
      <c r="D92" s="12"/>
      <c r="E92" s="12"/>
      <c r="F92" s="12"/>
      <c r="G92" s="12"/>
      <c r="H92" s="12"/>
      <c r="I92" s="12"/>
      <c r="J92" s="12"/>
      <c r="K92" s="12"/>
      <c r="L92" s="12"/>
      <c r="M92" s="12"/>
      <c r="N92" s="12"/>
      <c r="O92" s="12"/>
      <c r="P92" s="12"/>
      <c r="Q92" s="12"/>
      <c r="R92" s="12"/>
      <c r="X92" s="12"/>
      <c r="Y92" s="12"/>
      <c r="Z92" s="12"/>
      <c r="AA92" s="12"/>
      <c r="AB92" s="12"/>
      <c r="AC92" s="12"/>
      <c r="AD92" s="12"/>
      <c r="AE92" s="12"/>
      <c r="AF92" s="12"/>
      <c r="AG92" s="12"/>
      <c r="AH92" s="12"/>
      <c r="AI92" s="12"/>
      <c r="AJ92" s="12"/>
      <c r="AK92" s="12"/>
      <c r="AL92" s="12"/>
      <c r="AM92" s="12"/>
      <c r="AN92" s="12"/>
      <c r="AO92" s="12"/>
      <c r="AP92" s="12"/>
    </row>
    <row r="93" spans="1:42" ht="12.75">
      <c r="A93" s="12"/>
      <c r="B93" s="12"/>
      <c r="C93" s="12"/>
      <c r="D93" s="12"/>
      <c r="E93" s="12"/>
      <c r="F93" s="12"/>
      <c r="G93" s="12"/>
      <c r="H93" s="12"/>
      <c r="I93" s="12"/>
      <c r="J93" s="12"/>
      <c r="K93" s="12"/>
      <c r="L93" s="12"/>
      <c r="M93" s="12"/>
      <c r="N93" s="12"/>
      <c r="O93" s="12"/>
      <c r="P93" s="12"/>
      <c r="Q93" s="12"/>
      <c r="R93" s="12"/>
      <c r="X93" s="12"/>
      <c r="Y93" s="12"/>
      <c r="Z93" s="12"/>
      <c r="AA93" s="12"/>
      <c r="AB93" s="12"/>
      <c r="AC93" s="12"/>
      <c r="AD93" s="12"/>
      <c r="AE93" s="12"/>
      <c r="AF93" s="12"/>
      <c r="AG93" s="12"/>
      <c r="AH93" s="12"/>
      <c r="AI93" s="12"/>
      <c r="AJ93" s="12"/>
      <c r="AK93" s="12"/>
      <c r="AL93" s="12"/>
      <c r="AM93" s="12"/>
      <c r="AN93" s="12"/>
      <c r="AO93" s="12"/>
      <c r="AP93" s="12"/>
    </row>
    <row r="94" spans="1:42" ht="12.75">
      <c r="A94" s="12"/>
      <c r="B94" s="12"/>
      <c r="C94" s="12"/>
      <c r="D94" s="12"/>
      <c r="E94" s="12"/>
      <c r="F94" s="12"/>
      <c r="G94" s="12"/>
      <c r="H94" s="12"/>
      <c r="I94" s="12"/>
      <c r="J94" s="12"/>
      <c r="K94" s="12"/>
      <c r="L94" s="12"/>
      <c r="M94" s="12"/>
      <c r="N94" s="12"/>
      <c r="O94" s="12"/>
      <c r="P94" s="12"/>
      <c r="Q94" s="12"/>
      <c r="R94" s="12"/>
      <c r="X94" s="12"/>
      <c r="Y94" s="12"/>
      <c r="Z94" s="12"/>
      <c r="AA94" s="12"/>
      <c r="AB94" s="12"/>
      <c r="AC94" s="12"/>
      <c r="AD94" s="12"/>
      <c r="AE94" s="12"/>
      <c r="AF94" s="12"/>
      <c r="AG94" s="12"/>
      <c r="AH94" s="12"/>
      <c r="AI94" s="12"/>
      <c r="AJ94" s="12"/>
      <c r="AK94" s="12"/>
      <c r="AL94" s="12"/>
      <c r="AM94" s="12"/>
      <c r="AN94" s="12"/>
      <c r="AO94" s="12"/>
      <c r="AP94" s="12"/>
    </row>
    <row r="95" spans="1:42" ht="12.75">
      <c r="A95" s="12"/>
      <c r="B95" s="12"/>
      <c r="C95" s="12"/>
      <c r="D95" s="12"/>
      <c r="E95" s="12"/>
      <c r="F95" s="12"/>
      <c r="G95" s="12"/>
      <c r="H95" s="12"/>
      <c r="I95" s="12"/>
      <c r="J95" s="12"/>
      <c r="K95" s="12"/>
      <c r="L95" s="12"/>
      <c r="M95" s="12"/>
      <c r="N95" s="12"/>
      <c r="O95" s="12"/>
      <c r="P95" s="12"/>
      <c r="Q95" s="12"/>
      <c r="R95" s="12"/>
      <c r="X95" s="12"/>
      <c r="Y95" s="12"/>
      <c r="Z95" s="12"/>
      <c r="AA95" s="12"/>
      <c r="AB95" s="12"/>
      <c r="AC95" s="12"/>
      <c r="AD95" s="12"/>
      <c r="AE95" s="12"/>
      <c r="AF95" s="12"/>
      <c r="AG95" s="12"/>
      <c r="AH95" s="12"/>
      <c r="AI95" s="12"/>
      <c r="AJ95" s="12"/>
      <c r="AK95" s="12"/>
      <c r="AL95" s="12"/>
      <c r="AM95" s="12"/>
      <c r="AN95" s="12"/>
      <c r="AO95" s="12"/>
      <c r="AP95" s="12"/>
    </row>
    <row r="96" spans="1:18" ht="12.75">
      <c r="A96" s="12"/>
      <c r="B96" s="12"/>
      <c r="C96" s="12"/>
      <c r="D96" s="12"/>
      <c r="E96" s="12"/>
      <c r="F96" s="12"/>
      <c r="G96" s="12"/>
      <c r="H96" s="12"/>
      <c r="I96" s="12"/>
      <c r="J96" s="12"/>
      <c r="K96" s="12"/>
      <c r="L96" s="12"/>
      <c r="M96" s="12"/>
      <c r="N96" s="12"/>
      <c r="O96" s="12"/>
      <c r="P96" s="12"/>
      <c r="Q96" s="12"/>
      <c r="R96" s="12"/>
    </row>
    <row r="97" spans="1:18" ht="12.75">
      <c r="A97" s="12"/>
      <c r="B97" s="12"/>
      <c r="C97" s="12"/>
      <c r="D97" s="12"/>
      <c r="E97" s="12"/>
      <c r="F97" s="12"/>
      <c r="G97" s="12"/>
      <c r="H97" s="12"/>
      <c r="I97" s="12"/>
      <c r="J97" s="12"/>
      <c r="K97" s="12"/>
      <c r="L97" s="12"/>
      <c r="M97" s="12"/>
      <c r="N97" s="12"/>
      <c r="O97" s="12"/>
      <c r="P97" s="12"/>
      <c r="Q97" s="12"/>
      <c r="R97" s="12"/>
    </row>
    <row r="98" spans="1:18" ht="12.75">
      <c r="A98" s="12"/>
      <c r="B98" s="12"/>
      <c r="C98" s="12"/>
      <c r="D98" s="12"/>
      <c r="E98" s="12"/>
      <c r="F98" s="12"/>
      <c r="G98" s="12"/>
      <c r="H98" s="12"/>
      <c r="I98" s="12"/>
      <c r="J98" s="12"/>
      <c r="K98" s="12"/>
      <c r="L98" s="12"/>
      <c r="M98" s="12"/>
      <c r="N98" s="12"/>
      <c r="O98" s="12"/>
      <c r="P98" s="12"/>
      <c r="Q98" s="12"/>
      <c r="R98" s="12"/>
    </row>
    <row r="99" spans="1:18" ht="12.75">
      <c r="A99" s="12"/>
      <c r="B99" s="12"/>
      <c r="C99" s="12"/>
      <c r="D99" s="12"/>
      <c r="E99" s="12"/>
      <c r="F99" s="12"/>
      <c r="G99" s="12"/>
      <c r="H99" s="12"/>
      <c r="I99" s="12"/>
      <c r="J99" s="12"/>
      <c r="K99" s="12"/>
      <c r="L99" s="12"/>
      <c r="M99" s="12"/>
      <c r="N99" s="12"/>
      <c r="O99" s="12"/>
      <c r="P99" s="12"/>
      <c r="Q99" s="12"/>
      <c r="R99" s="12"/>
    </row>
    <row r="100" spans="1:18" ht="12.75">
      <c r="A100" s="12"/>
      <c r="B100" s="12"/>
      <c r="C100" s="12"/>
      <c r="D100" s="12"/>
      <c r="E100" s="12"/>
      <c r="F100" s="12"/>
      <c r="G100" s="12"/>
      <c r="H100" s="12"/>
      <c r="I100" s="12"/>
      <c r="J100" s="12"/>
      <c r="K100" s="12"/>
      <c r="L100" s="12"/>
      <c r="M100" s="12"/>
      <c r="N100" s="12"/>
      <c r="O100" s="12"/>
      <c r="P100" s="12"/>
      <c r="Q100" s="12"/>
      <c r="R100" s="12"/>
    </row>
    <row r="101" spans="1:18" ht="12.75">
      <c r="A101" s="12"/>
      <c r="B101" s="12"/>
      <c r="C101" s="12"/>
      <c r="D101" s="12"/>
      <c r="E101" s="12"/>
      <c r="F101" s="12"/>
      <c r="G101" s="12"/>
      <c r="H101" s="12"/>
      <c r="I101" s="12"/>
      <c r="J101" s="12"/>
      <c r="K101" s="12"/>
      <c r="L101" s="12"/>
      <c r="M101" s="12"/>
      <c r="N101" s="12"/>
      <c r="O101" s="12"/>
      <c r="P101" s="12"/>
      <c r="Q101" s="12"/>
      <c r="R101" s="12"/>
    </row>
    <row r="102" spans="1:18" ht="12.75">
      <c r="A102" s="12"/>
      <c r="B102" s="12"/>
      <c r="C102" s="12"/>
      <c r="D102" s="12"/>
      <c r="E102" s="12"/>
      <c r="F102" s="12"/>
      <c r="G102" s="12"/>
      <c r="H102" s="12"/>
      <c r="I102" s="12"/>
      <c r="J102" s="12"/>
      <c r="K102" s="12"/>
      <c r="L102" s="12"/>
      <c r="M102" s="12"/>
      <c r="N102" s="12"/>
      <c r="O102" s="12"/>
      <c r="P102" s="12"/>
      <c r="Q102" s="12"/>
      <c r="R102" s="12"/>
    </row>
    <row r="103" spans="1:18" ht="12.75">
      <c r="A103" s="12"/>
      <c r="B103" s="12"/>
      <c r="C103" s="12"/>
      <c r="D103" s="12"/>
      <c r="E103" s="12"/>
      <c r="F103" s="12"/>
      <c r="G103" s="12"/>
      <c r="H103" s="12"/>
      <c r="I103" s="12"/>
      <c r="J103" s="12"/>
      <c r="K103" s="12"/>
      <c r="L103" s="12"/>
      <c r="M103" s="12"/>
      <c r="N103" s="12"/>
      <c r="O103" s="12"/>
      <c r="P103" s="12"/>
      <c r="Q103" s="12"/>
      <c r="R103" s="12"/>
    </row>
    <row r="104" spans="1:18" ht="12.75">
      <c r="A104" s="12"/>
      <c r="B104" s="12"/>
      <c r="C104" s="12"/>
      <c r="D104" s="12"/>
      <c r="E104" s="12"/>
      <c r="F104" s="12"/>
      <c r="G104" s="12"/>
      <c r="H104" s="12"/>
      <c r="I104" s="12"/>
      <c r="J104" s="12"/>
      <c r="K104" s="12"/>
      <c r="L104" s="12"/>
      <c r="M104" s="12"/>
      <c r="N104" s="12"/>
      <c r="O104" s="12"/>
      <c r="P104" s="12"/>
      <c r="Q104" s="12"/>
      <c r="R104" s="12"/>
    </row>
    <row r="105" spans="1:18" ht="12.75">
      <c r="A105" s="12"/>
      <c r="B105" s="12"/>
      <c r="C105" s="12"/>
      <c r="D105" s="12"/>
      <c r="E105" s="12"/>
      <c r="F105" s="12"/>
      <c r="G105" s="12"/>
      <c r="H105" s="12"/>
      <c r="I105" s="12"/>
      <c r="J105" s="12"/>
      <c r="K105" s="12"/>
      <c r="L105" s="12"/>
      <c r="M105" s="12"/>
      <c r="N105" s="12"/>
      <c r="O105" s="12"/>
      <c r="P105" s="12"/>
      <c r="Q105" s="12"/>
      <c r="R105" s="12"/>
    </row>
    <row r="106" spans="1:18" ht="12.75">
      <c r="A106" s="12"/>
      <c r="B106" s="12"/>
      <c r="C106" s="12"/>
      <c r="D106" s="12"/>
      <c r="E106" s="12"/>
      <c r="F106" s="12"/>
      <c r="G106" s="12"/>
      <c r="H106" s="12"/>
      <c r="I106" s="12"/>
      <c r="J106" s="12"/>
      <c r="K106" s="12"/>
      <c r="L106" s="12"/>
      <c r="M106" s="12"/>
      <c r="N106" s="12"/>
      <c r="O106" s="12"/>
      <c r="P106" s="12"/>
      <c r="Q106" s="12"/>
      <c r="R106" s="12"/>
    </row>
    <row r="107" spans="1:18" ht="12.75">
      <c r="A107" s="12"/>
      <c r="B107" s="12"/>
      <c r="C107" s="12"/>
      <c r="D107" s="12"/>
      <c r="E107" s="12"/>
      <c r="F107" s="12"/>
      <c r="G107" s="12"/>
      <c r="H107" s="12"/>
      <c r="I107" s="12"/>
      <c r="J107" s="12"/>
      <c r="K107" s="12"/>
      <c r="L107" s="12"/>
      <c r="M107" s="12"/>
      <c r="N107" s="12"/>
      <c r="O107" s="12"/>
      <c r="P107" s="12"/>
      <c r="Q107" s="12"/>
      <c r="R107" s="12"/>
    </row>
    <row r="108" spans="1:18" ht="12.75">
      <c r="A108" s="12"/>
      <c r="B108" s="12"/>
      <c r="C108" s="12"/>
      <c r="D108" s="12"/>
      <c r="E108" s="12"/>
      <c r="F108" s="12"/>
      <c r="G108" s="12"/>
      <c r="H108" s="12"/>
      <c r="I108" s="12"/>
      <c r="J108" s="12"/>
      <c r="K108" s="12"/>
      <c r="L108" s="12"/>
      <c r="M108" s="12"/>
      <c r="N108" s="12"/>
      <c r="O108" s="12"/>
      <c r="P108" s="12"/>
      <c r="Q108" s="12"/>
      <c r="R108" s="12"/>
    </row>
    <row r="109" spans="1:18" ht="12.75">
      <c r="A109" s="12"/>
      <c r="B109" s="12"/>
      <c r="C109" s="12"/>
      <c r="D109" s="12"/>
      <c r="E109" s="12"/>
      <c r="F109" s="12"/>
      <c r="G109" s="12"/>
      <c r="H109" s="12"/>
      <c r="I109" s="12"/>
      <c r="J109" s="12"/>
      <c r="K109" s="12"/>
      <c r="L109" s="12"/>
      <c r="M109" s="12"/>
      <c r="N109" s="12"/>
      <c r="O109" s="12"/>
      <c r="P109" s="12"/>
      <c r="Q109" s="12"/>
      <c r="R109" s="12"/>
    </row>
    <row r="110" spans="1:18" ht="12.75">
      <c r="A110" s="12"/>
      <c r="B110" s="12"/>
      <c r="C110" s="12"/>
      <c r="D110" s="12"/>
      <c r="E110" s="12"/>
      <c r="F110" s="12"/>
      <c r="G110" s="12"/>
      <c r="H110" s="12"/>
      <c r="I110" s="12"/>
      <c r="J110" s="12"/>
      <c r="K110" s="12"/>
      <c r="L110" s="12"/>
      <c r="M110" s="12"/>
      <c r="N110" s="12"/>
      <c r="O110" s="12"/>
      <c r="P110" s="12"/>
      <c r="Q110" s="12"/>
      <c r="R110" s="12"/>
    </row>
    <row r="111" spans="1:18" ht="12.75">
      <c r="A111" s="12"/>
      <c r="B111" s="12"/>
      <c r="C111" s="12"/>
      <c r="D111" s="12"/>
      <c r="E111" s="12"/>
      <c r="F111" s="12"/>
      <c r="G111" s="12"/>
      <c r="H111" s="12"/>
      <c r="I111" s="12"/>
      <c r="J111" s="12"/>
      <c r="K111" s="12"/>
      <c r="L111" s="12"/>
      <c r="M111" s="12"/>
      <c r="N111" s="12"/>
      <c r="O111" s="12"/>
      <c r="P111" s="12"/>
      <c r="Q111" s="12"/>
      <c r="R111" s="12"/>
    </row>
    <row r="112" spans="1:18" ht="12.75">
      <c r="A112" s="12"/>
      <c r="B112" s="12"/>
      <c r="C112" s="12"/>
      <c r="D112" s="12"/>
      <c r="E112" s="12"/>
      <c r="F112" s="12"/>
      <c r="G112" s="12"/>
      <c r="H112" s="12"/>
      <c r="I112" s="12"/>
      <c r="J112" s="12"/>
      <c r="K112" s="12"/>
      <c r="L112" s="12"/>
      <c r="M112" s="12"/>
      <c r="N112" s="12"/>
      <c r="O112" s="12"/>
      <c r="P112" s="12"/>
      <c r="Q112" s="12"/>
      <c r="R112" s="12"/>
    </row>
    <row r="113" spans="1:18" ht="12.75">
      <c r="A113" s="12"/>
      <c r="B113" s="12"/>
      <c r="C113" s="12"/>
      <c r="D113" s="12"/>
      <c r="E113" s="12"/>
      <c r="F113" s="12"/>
      <c r="G113" s="12"/>
      <c r="H113" s="12"/>
      <c r="I113" s="12"/>
      <c r="J113" s="12"/>
      <c r="K113" s="12"/>
      <c r="L113" s="12"/>
      <c r="M113" s="12"/>
      <c r="N113" s="12"/>
      <c r="O113" s="12"/>
      <c r="P113" s="12"/>
      <c r="Q113" s="12"/>
      <c r="R113" s="12"/>
    </row>
    <row r="114" spans="1:18" ht="12.75">
      <c r="A114" s="12"/>
      <c r="B114" s="12"/>
      <c r="C114" s="12"/>
      <c r="D114" s="12"/>
      <c r="E114" s="12"/>
      <c r="F114" s="12"/>
      <c r="G114" s="12"/>
      <c r="H114" s="12"/>
      <c r="I114" s="12"/>
      <c r="J114" s="12"/>
      <c r="K114" s="12"/>
      <c r="L114" s="12"/>
      <c r="M114" s="12"/>
      <c r="N114" s="12"/>
      <c r="O114" s="12"/>
      <c r="P114" s="12"/>
      <c r="Q114" s="12"/>
      <c r="R114" s="12"/>
    </row>
    <row r="115" spans="1:18" ht="12.75">
      <c r="A115" s="12"/>
      <c r="B115" s="12"/>
      <c r="C115" s="12"/>
      <c r="D115" s="12"/>
      <c r="E115" s="12"/>
      <c r="F115" s="12"/>
      <c r="G115" s="12"/>
      <c r="H115" s="12"/>
      <c r="I115" s="12"/>
      <c r="J115" s="12"/>
      <c r="K115" s="12"/>
      <c r="L115" s="12"/>
      <c r="M115" s="12"/>
      <c r="N115" s="12"/>
      <c r="O115" s="12"/>
      <c r="P115" s="12"/>
      <c r="Q115" s="12"/>
      <c r="R115" s="12"/>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2"/>
      <c r="D117" s="12"/>
      <c r="E117" s="12"/>
      <c r="F117" s="12"/>
      <c r="G117" s="12"/>
      <c r="H117" s="12"/>
      <c r="I117" s="12"/>
      <c r="J117" s="12"/>
      <c r="K117" s="12"/>
      <c r="L117" s="12"/>
      <c r="M117" s="12"/>
      <c r="N117" s="12"/>
      <c r="O117" s="12"/>
      <c r="P117" s="12"/>
      <c r="Q117" s="12"/>
      <c r="R117" s="12"/>
    </row>
  </sheetData>
  <sheetProtection sheet="1"/>
  <mergeCells count="1">
    <mergeCell ref="B6:C6"/>
  </mergeCells>
  <printOptions/>
  <pageMargins left="0.787401575" right="0.787401575" top="0.984251969" bottom="0.984251969" header="0.5" footer="0.5"/>
  <pageSetup horizontalDpi="300" verticalDpi="3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AG72"/>
  <sheetViews>
    <sheetView showGridLines="0" showRowColHeaders="0" zoomScalePageLayoutView="0" workbookViewId="0" topLeftCell="A1">
      <selection activeCell="C12" sqref="C12"/>
    </sheetView>
  </sheetViews>
  <sheetFormatPr defaultColWidth="9.140625" defaultRowHeight="12.75"/>
  <cols>
    <col min="1" max="1" width="9.140625" style="0" customWidth="1"/>
    <col min="2" max="2" width="24.28125" style="0" customWidth="1"/>
    <col min="3" max="3" width="18.421875" style="0" customWidth="1"/>
    <col min="4" max="4" width="14.28125" style="0" customWidth="1"/>
    <col min="5" max="5" width="7.57421875" style="0" customWidth="1"/>
    <col min="6" max="6" width="6.7109375" style="0" customWidth="1"/>
    <col min="7" max="7" width="6.140625" style="0" customWidth="1"/>
    <col min="24" max="29" width="9.140625" style="12" customWidth="1"/>
  </cols>
  <sheetData>
    <row r="1" spans="1:23" ht="12.75">
      <c r="A1" s="12"/>
      <c r="B1" s="12"/>
      <c r="C1" s="12"/>
      <c r="D1" s="12"/>
      <c r="E1" s="12"/>
      <c r="F1" s="12"/>
      <c r="G1" s="12"/>
      <c r="H1" s="12"/>
      <c r="I1" s="12"/>
      <c r="J1" s="12"/>
      <c r="K1" s="12"/>
      <c r="L1" s="12"/>
      <c r="M1" s="12"/>
      <c r="N1" s="12"/>
      <c r="O1" s="12"/>
      <c r="P1" s="12"/>
      <c r="Q1" s="12"/>
      <c r="R1" s="12"/>
      <c r="S1" s="12"/>
      <c r="T1" s="12"/>
      <c r="U1" s="12"/>
      <c r="V1" s="12"/>
      <c r="W1" s="12"/>
    </row>
    <row r="2" spans="1:23" ht="18">
      <c r="A2" s="12"/>
      <c r="B2" s="19" t="s">
        <v>223</v>
      </c>
      <c r="C2" s="19"/>
      <c r="D2" s="16"/>
      <c r="E2" s="53"/>
      <c r="F2" s="16"/>
      <c r="G2" s="16"/>
      <c r="H2" s="12"/>
      <c r="I2" s="12"/>
      <c r="J2" s="12"/>
      <c r="K2" s="12"/>
      <c r="L2" s="12"/>
      <c r="M2" s="12"/>
      <c r="N2" s="12"/>
      <c r="O2" s="12"/>
      <c r="P2" s="12"/>
      <c r="Q2" s="12"/>
      <c r="R2" s="12"/>
      <c r="S2" s="12"/>
      <c r="T2" s="12"/>
      <c r="U2" s="12"/>
      <c r="V2" s="12"/>
      <c r="W2" s="12"/>
    </row>
    <row r="3" spans="1:23" ht="18">
      <c r="A3" s="12"/>
      <c r="B3" s="19" t="s">
        <v>18</v>
      </c>
      <c r="C3" s="19"/>
      <c r="D3" s="16"/>
      <c r="E3" s="53"/>
      <c r="F3" s="16"/>
      <c r="G3" s="65"/>
      <c r="H3" s="12"/>
      <c r="I3" s="12"/>
      <c r="J3" s="12"/>
      <c r="K3" s="12"/>
      <c r="L3" s="12"/>
      <c r="M3" s="12"/>
      <c r="N3" s="12"/>
      <c r="O3" s="12"/>
      <c r="P3" s="12"/>
      <c r="Q3" s="12"/>
      <c r="R3" s="12"/>
      <c r="S3" s="12"/>
      <c r="T3" s="12"/>
      <c r="U3" s="12"/>
      <c r="V3" s="12"/>
      <c r="W3" s="12"/>
    </row>
    <row r="4" spans="1:23" ht="12.75">
      <c r="A4" s="12"/>
      <c r="B4" s="12"/>
      <c r="C4" s="12"/>
      <c r="D4" s="12"/>
      <c r="E4" s="12"/>
      <c r="F4" s="12"/>
      <c r="G4" s="12"/>
      <c r="H4" s="12"/>
      <c r="I4" s="12"/>
      <c r="J4" s="12"/>
      <c r="K4" s="12"/>
      <c r="L4" s="12"/>
      <c r="M4" s="12"/>
      <c r="N4" s="12"/>
      <c r="O4" s="12"/>
      <c r="P4" s="12"/>
      <c r="Q4" s="12"/>
      <c r="R4" s="12"/>
      <c r="S4" s="12"/>
      <c r="T4" s="12"/>
      <c r="U4" s="12"/>
      <c r="V4" s="12"/>
      <c r="W4" s="12"/>
    </row>
    <row r="5" spans="1:23" ht="12.75">
      <c r="A5" s="12"/>
      <c r="B5" s="12"/>
      <c r="C5" s="13"/>
      <c r="D5" s="12"/>
      <c r="E5" s="12"/>
      <c r="F5" s="12"/>
      <c r="G5" s="12"/>
      <c r="H5" s="12"/>
      <c r="I5" s="12"/>
      <c r="J5" s="12"/>
      <c r="K5" s="12"/>
      <c r="L5" s="12"/>
      <c r="M5" s="12"/>
      <c r="N5" s="12"/>
      <c r="O5" s="12"/>
      <c r="P5" s="12"/>
      <c r="Q5" s="12"/>
      <c r="R5" s="12"/>
      <c r="S5" s="12"/>
      <c r="T5" s="12"/>
      <c r="U5" s="12"/>
      <c r="V5" s="12"/>
      <c r="W5" s="12"/>
    </row>
    <row r="6" spans="1:23" ht="18">
      <c r="A6" s="12"/>
      <c r="B6" s="95" t="s">
        <v>308</v>
      </c>
      <c r="C6" s="13"/>
      <c r="D6" s="12"/>
      <c r="E6" s="12"/>
      <c r="F6" s="12"/>
      <c r="G6" s="12"/>
      <c r="H6" s="12"/>
      <c r="I6" s="12"/>
      <c r="J6" s="12"/>
      <c r="K6" s="12"/>
      <c r="L6" s="12"/>
      <c r="M6" s="12"/>
      <c r="N6" s="12"/>
      <c r="O6" s="12"/>
      <c r="P6" s="12"/>
      <c r="Q6" s="12"/>
      <c r="R6" s="12"/>
      <c r="S6" s="12"/>
      <c r="T6" s="12"/>
      <c r="U6" s="12"/>
      <c r="V6" s="12"/>
      <c r="W6" s="12"/>
    </row>
    <row r="7" spans="1:23" ht="12.75">
      <c r="A7" s="12"/>
      <c r="B7" s="18"/>
      <c r="C7" s="13"/>
      <c r="D7" s="12"/>
      <c r="E7" s="12"/>
      <c r="F7" s="12"/>
      <c r="G7" s="12"/>
      <c r="H7" s="12"/>
      <c r="I7" s="12"/>
      <c r="J7" s="12"/>
      <c r="K7" s="12"/>
      <c r="L7" s="12"/>
      <c r="M7" s="12"/>
      <c r="N7" s="12"/>
      <c r="O7" s="12"/>
      <c r="P7" s="12"/>
      <c r="Q7" s="12"/>
      <c r="R7" s="12"/>
      <c r="S7" s="12"/>
      <c r="T7" s="12"/>
      <c r="U7" s="12"/>
      <c r="V7" s="12"/>
      <c r="W7" s="12"/>
    </row>
    <row r="8" spans="1:23" ht="15.75">
      <c r="A8" s="12"/>
      <c r="B8" s="38"/>
      <c r="C8" s="39"/>
      <c r="D8" s="14"/>
      <c r="E8" s="14"/>
      <c r="F8" s="12"/>
      <c r="G8" s="12"/>
      <c r="H8" s="12"/>
      <c r="I8" s="12"/>
      <c r="J8" s="12"/>
      <c r="K8" s="12"/>
      <c r="L8" s="12"/>
      <c r="M8" s="12"/>
      <c r="N8" s="12"/>
      <c r="O8" s="12"/>
      <c r="P8" s="12"/>
      <c r="Q8" s="12"/>
      <c r="R8" s="12"/>
      <c r="S8" s="12"/>
      <c r="T8" s="12"/>
      <c r="U8" s="12"/>
      <c r="V8" s="12"/>
      <c r="W8" s="12"/>
    </row>
    <row r="9" spans="1:23" ht="15.75" customHeight="1">
      <c r="A9" s="12"/>
      <c r="B9" s="38" t="s">
        <v>16</v>
      </c>
      <c r="C9" s="102"/>
      <c r="D9" s="103"/>
      <c r="E9" s="103"/>
      <c r="F9" s="103"/>
      <c r="G9" s="104"/>
      <c r="H9" s="12"/>
      <c r="I9" s="12"/>
      <c r="J9" s="12"/>
      <c r="K9" s="12"/>
      <c r="L9" s="12"/>
      <c r="M9" s="12"/>
      <c r="N9" s="12"/>
      <c r="O9" s="12"/>
      <c r="P9" s="12"/>
      <c r="Q9" s="12"/>
      <c r="R9" s="12"/>
      <c r="S9" s="12"/>
      <c r="T9" s="12"/>
      <c r="U9" s="12"/>
      <c r="V9" s="12"/>
      <c r="W9" s="12"/>
    </row>
    <row r="10" spans="1:23" ht="15.75" customHeight="1">
      <c r="A10" s="12"/>
      <c r="B10" s="38" t="s">
        <v>186</v>
      </c>
      <c r="C10" s="64"/>
      <c r="D10" s="55"/>
      <c r="E10" s="55"/>
      <c r="F10" s="55"/>
      <c r="G10" s="12"/>
      <c r="H10" s="12"/>
      <c r="I10" s="12"/>
      <c r="J10" s="12"/>
      <c r="K10" s="12"/>
      <c r="L10" s="12"/>
      <c r="M10" s="12"/>
      <c r="N10" s="12"/>
      <c r="O10" s="12"/>
      <c r="P10" s="12"/>
      <c r="Q10" s="12"/>
      <c r="R10" s="12"/>
      <c r="S10" s="12"/>
      <c r="T10" s="12"/>
      <c r="U10" s="12"/>
      <c r="V10" s="12"/>
      <c r="W10" s="12"/>
    </row>
    <row r="11" spans="1:23" ht="15">
      <c r="A11" s="12"/>
      <c r="B11" s="38" t="s">
        <v>267</v>
      </c>
      <c r="C11" s="54"/>
      <c r="D11" s="109" t="s">
        <v>221</v>
      </c>
      <c r="E11" s="109"/>
      <c r="F11" s="107"/>
      <c r="G11" s="107"/>
      <c r="H11" s="12"/>
      <c r="I11" s="12"/>
      <c r="J11" s="12"/>
      <c r="K11" s="12"/>
      <c r="L11" s="12"/>
      <c r="M11" s="12"/>
      <c r="N11" s="12"/>
      <c r="O11" s="12"/>
      <c r="P11" s="12"/>
      <c r="Q11" s="12"/>
      <c r="R11" s="12"/>
      <c r="S11" s="12"/>
      <c r="T11" s="12"/>
      <c r="U11" s="12"/>
      <c r="V11" s="12"/>
      <c r="W11" s="12"/>
    </row>
    <row r="12" spans="1:23" ht="15">
      <c r="A12" s="12"/>
      <c r="B12" s="38" t="s">
        <v>273</v>
      </c>
      <c r="C12" s="48"/>
      <c r="D12" s="109" t="s">
        <v>222</v>
      </c>
      <c r="E12" s="109"/>
      <c r="F12" s="107"/>
      <c r="G12" s="107"/>
      <c r="H12" s="12"/>
      <c r="I12" s="12"/>
      <c r="J12" s="12"/>
      <c r="K12" s="12"/>
      <c r="L12" s="12"/>
      <c r="M12" s="12"/>
      <c r="N12" s="12"/>
      <c r="O12" s="12"/>
      <c r="P12" s="12"/>
      <c r="Q12" s="12"/>
      <c r="R12" s="12"/>
      <c r="S12" s="12"/>
      <c r="T12" s="12"/>
      <c r="U12" s="12"/>
      <c r="V12" s="12"/>
      <c r="W12" s="12"/>
    </row>
    <row r="13" spans="1:23" ht="17.25">
      <c r="A13" s="12"/>
      <c r="B13" s="38" t="s">
        <v>266</v>
      </c>
      <c r="C13" s="37"/>
      <c r="D13" s="108" t="s">
        <v>309</v>
      </c>
      <c r="E13" s="108"/>
      <c r="F13" s="15"/>
      <c r="G13" s="15"/>
      <c r="H13" s="12"/>
      <c r="I13" s="12"/>
      <c r="J13" s="12"/>
      <c r="K13" s="12"/>
      <c r="L13" s="12"/>
      <c r="M13" s="12"/>
      <c r="N13" s="12"/>
      <c r="O13" s="12"/>
      <c r="P13" s="12"/>
      <c r="Q13" s="12"/>
      <c r="R13" s="12"/>
      <c r="S13" s="12"/>
      <c r="T13" s="12"/>
      <c r="U13" s="12"/>
      <c r="V13" s="12"/>
      <c r="W13" s="12"/>
    </row>
    <row r="14" spans="1:23" ht="15.75">
      <c r="A14" s="12"/>
      <c r="B14" s="38" t="s">
        <v>193</v>
      </c>
      <c r="C14" s="74"/>
      <c r="D14" s="108" t="s">
        <v>310</v>
      </c>
      <c r="E14" s="108"/>
      <c r="F14" s="107"/>
      <c r="G14" s="107"/>
      <c r="H14" s="12"/>
      <c r="I14" s="12"/>
      <c r="J14" s="12"/>
      <c r="K14" s="12"/>
      <c r="L14" s="12"/>
      <c r="M14" s="12"/>
      <c r="N14" s="12"/>
      <c r="O14" s="12"/>
      <c r="P14" s="12"/>
      <c r="Q14" s="12"/>
      <c r="R14" s="12"/>
      <c r="S14" s="12"/>
      <c r="T14" s="12"/>
      <c r="U14" s="12"/>
      <c r="V14" s="12"/>
      <c r="W14" s="12"/>
    </row>
    <row r="15" spans="1:23" ht="15">
      <c r="A15" s="12"/>
      <c r="B15" s="38"/>
      <c r="C15" s="15"/>
      <c r="D15" s="12"/>
      <c r="E15" s="12"/>
      <c r="F15" s="12"/>
      <c r="G15" s="12"/>
      <c r="H15" s="12"/>
      <c r="I15" s="12"/>
      <c r="J15" s="12"/>
      <c r="K15" s="12"/>
      <c r="L15" s="12"/>
      <c r="M15" s="12"/>
      <c r="N15" s="12"/>
      <c r="O15" s="12"/>
      <c r="P15" s="12"/>
      <c r="Q15" s="12"/>
      <c r="R15" s="12"/>
      <c r="S15" s="12"/>
      <c r="T15" s="12"/>
      <c r="U15" s="12"/>
      <c r="V15" s="12"/>
      <c r="W15" s="12"/>
    </row>
    <row r="16" spans="1:23" ht="15" customHeight="1">
      <c r="A16" s="12"/>
      <c r="B16" s="38" t="s">
        <v>194</v>
      </c>
      <c r="C16" s="41" t="str">
        <f>SitePrecip(C11,C12)</f>
        <v>N/A</v>
      </c>
      <c r="D16" s="12"/>
      <c r="E16" s="12"/>
      <c r="F16" s="12"/>
      <c r="G16" s="12"/>
      <c r="H16" s="12"/>
      <c r="I16" s="12"/>
      <c r="J16" s="12"/>
      <c r="K16" s="12"/>
      <c r="L16" s="12"/>
      <c r="M16" s="12"/>
      <c r="N16" s="12"/>
      <c r="O16" s="12"/>
      <c r="P16" s="12"/>
      <c r="Q16" s="12"/>
      <c r="R16" s="12"/>
      <c r="S16" s="12"/>
      <c r="T16" s="12"/>
      <c r="U16" s="12"/>
      <c r="V16" s="12"/>
      <c r="W16" s="12"/>
    </row>
    <row r="17" spans="1:23" ht="15">
      <c r="A17" s="12"/>
      <c r="B17" s="38"/>
      <c r="C17" s="12"/>
      <c r="D17" s="12"/>
      <c r="E17" s="12"/>
      <c r="F17" s="12"/>
      <c r="G17" s="12"/>
      <c r="H17" s="12"/>
      <c r="I17" s="12"/>
      <c r="J17" s="12"/>
      <c r="K17" s="12"/>
      <c r="L17" s="12"/>
      <c r="M17" s="12"/>
      <c r="N17" s="12"/>
      <c r="O17" s="12"/>
      <c r="P17" s="12"/>
      <c r="Q17" s="12"/>
      <c r="R17" s="12"/>
      <c r="S17" s="12"/>
      <c r="T17" s="12"/>
      <c r="U17" s="12"/>
      <c r="V17" s="12"/>
      <c r="W17" s="12"/>
    </row>
    <row r="18" spans="1:23" ht="12.75">
      <c r="A18" s="12"/>
      <c r="B18" s="12"/>
      <c r="C18" s="12"/>
      <c r="D18" s="12"/>
      <c r="E18" s="12"/>
      <c r="F18" s="12"/>
      <c r="G18" s="12"/>
      <c r="H18" s="12"/>
      <c r="I18" s="12"/>
      <c r="J18" s="12"/>
      <c r="K18" s="12"/>
      <c r="L18" s="12"/>
      <c r="M18" s="12"/>
      <c r="N18" s="12"/>
      <c r="O18" s="12"/>
      <c r="P18" s="12"/>
      <c r="Q18" s="12"/>
      <c r="R18" s="12"/>
      <c r="S18" s="12"/>
      <c r="T18" s="12"/>
      <c r="U18" s="12"/>
      <c r="V18" s="12"/>
      <c r="W18" s="12"/>
    </row>
    <row r="19" spans="1:23" ht="12.75">
      <c r="A19" s="12"/>
      <c r="B19" s="12"/>
      <c r="C19" s="12"/>
      <c r="D19" s="12"/>
      <c r="E19" s="12"/>
      <c r="F19" s="12"/>
      <c r="G19" s="12"/>
      <c r="H19" s="12"/>
      <c r="I19" s="12"/>
      <c r="J19" s="12"/>
      <c r="K19" s="12"/>
      <c r="L19" s="12"/>
      <c r="M19" s="12"/>
      <c r="N19" s="12"/>
      <c r="O19" s="12"/>
      <c r="P19" s="12"/>
      <c r="Q19" s="12"/>
      <c r="R19" s="12"/>
      <c r="S19" s="12"/>
      <c r="T19" s="12"/>
      <c r="U19" s="12"/>
      <c r="V19" s="12"/>
      <c r="W19" s="12"/>
    </row>
    <row r="20" spans="1:23" ht="12.75">
      <c r="A20" s="12"/>
      <c r="B20" s="12"/>
      <c r="C20" s="12"/>
      <c r="D20" s="12"/>
      <c r="E20" s="12"/>
      <c r="F20" s="12"/>
      <c r="G20" s="12"/>
      <c r="H20" s="12"/>
      <c r="I20" s="12"/>
      <c r="J20" s="12"/>
      <c r="K20" s="12"/>
      <c r="L20" s="12"/>
      <c r="M20" s="12"/>
      <c r="N20" s="12"/>
      <c r="O20" s="12"/>
      <c r="P20" s="12"/>
      <c r="Q20" s="12"/>
      <c r="R20" s="12"/>
      <c r="S20" s="12"/>
      <c r="T20" s="12"/>
      <c r="U20" s="12"/>
      <c r="V20" s="12"/>
      <c r="W20" s="12"/>
    </row>
    <row r="21" spans="1:23" ht="12.75">
      <c r="A21" s="12"/>
      <c r="B21" s="12"/>
      <c r="C21" s="12"/>
      <c r="D21" s="12"/>
      <c r="E21" s="12"/>
      <c r="F21" s="12"/>
      <c r="G21" s="12"/>
      <c r="H21" s="12"/>
      <c r="I21" s="12"/>
      <c r="J21" s="12"/>
      <c r="K21" s="12"/>
      <c r="L21" s="12"/>
      <c r="M21" s="12"/>
      <c r="N21" s="12"/>
      <c r="O21" s="12"/>
      <c r="P21" s="12"/>
      <c r="Q21" s="12"/>
      <c r="R21" s="12"/>
      <c r="S21" s="12"/>
      <c r="T21" s="12"/>
      <c r="U21" s="12"/>
      <c r="V21" s="12"/>
      <c r="W21" s="12"/>
    </row>
    <row r="22" spans="1:23" ht="12.75">
      <c r="A22" s="12"/>
      <c r="B22" s="12"/>
      <c r="C22" s="12"/>
      <c r="D22" s="12"/>
      <c r="E22" s="12"/>
      <c r="F22" s="12"/>
      <c r="G22" s="12"/>
      <c r="H22" s="12"/>
      <c r="I22" s="12"/>
      <c r="J22" s="12"/>
      <c r="K22" s="12"/>
      <c r="L22" s="12"/>
      <c r="M22" s="12"/>
      <c r="N22" s="12"/>
      <c r="O22" s="12"/>
      <c r="P22" s="12"/>
      <c r="Q22" s="12"/>
      <c r="R22" s="12"/>
      <c r="S22" s="12"/>
      <c r="T22" s="12"/>
      <c r="U22" s="12"/>
      <c r="V22" s="12"/>
      <c r="W22" s="12"/>
    </row>
    <row r="23" spans="1:23" ht="12.75">
      <c r="A23" s="12"/>
      <c r="B23" s="82" t="s">
        <v>274</v>
      </c>
      <c r="C23" s="75"/>
      <c r="D23" s="75"/>
      <c r="E23" s="92"/>
      <c r="F23" s="91"/>
      <c r="G23" s="15"/>
      <c r="H23" s="12"/>
      <c r="I23" s="12"/>
      <c r="J23" s="12"/>
      <c r="K23" s="12"/>
      <c r="L23" s="12"/>
      <c r="M23" s="12"/>
      <c r="N23" s="12"/>
      <c r="O23" s="12"/>
      <c r="P23" s="12"/>
      <c r="Q23" s="12"/>
      <c r="R23" s="12"/>
      <c r="S23" s="12"/>
      <c r="T23" s="12"/>
      <c r="U23" s="12"/>
      <c r="V23" s="12"/>
      <c r="W23" s="12"/>
    </row>
    <row r="24" spans="1:23" ht="12.75">
      <c r="A24" s="12"/>
      <c r="B24" s="76" t="s">
        <v>272</v>
      </c>
      <c r="C24" s="77"/>
      <c r="D24" s="77"/>
      <c r="E24" s="93"/>
      <c r="F24" s="91"/>
      <c r="G24" s="15"/>
      <c r="H24" s="12"/>
      <c r="I24" s="12"/>
      <c r="J24" s="12"/>
      <c r="K24" s="12"/>
      <c r="L24" s="12"/>
      <c r="M24" s="12"/>
      <c r="N24" s="12"/>
      <c r="O24" s="12"/>
      <c r="P24" s="12"/>
      <c r="Q24" s="12"/>
      <c r="R24" s="12"/>
      <c r="S24" s="12"/>
      <c r="T24" s="12"/>
      <c r="U24" s="12"/>
      <c r="V24" s="12"/>
      <c r="W24" s="12"/>
    </row>
    <row r="25" spans="1:23" ht="12.75">
      <c r="A25" s="12"/>
      <c r="B25" s="76" t="s">
        <v>279</v>
      </c>
      <c r="C25" s="78"/>
      <c r="D25" s="78"/>
      <c r="E25" s="94"/>
      <c r="F25" s="15"/>
      <c r="G25" s="15"/>
      <c r="H25" s="12"/>
      <c r="I25" s="12"/>
      <c r="J25" s="12"/>
      <c r="K25" s="12"/>
      <c r="L25" s="12"/>
      <c r="M25" s="12"/>
      <c r="N25" s="12"/>
      <c r="O25" s="12"/>
      <c r="P25" s="12"/>
      <c r="Q25" s="12"/>
      <c r="R25" s="12"/>
      <c r="S25" s="12"/>
      <c r="T25" s="12"/>
      <c r="U25" s="12"/>
      <c r="V25" s="12"/>
      <c r="W25" s="12"/>
    </row>
    <row r="26" spans="1:23" ht="12.75">
      <c r="A26" s="12"/>
      <c r="B26" s="79" t="s">
        <v>299</v>
      </c>
      <c r="C26" s="80"/>
      <c r="D26" s="80"/>
      <c r="E26" s="81"/>
      <c r="F26" s="15"/>
      <c r="G26" s="15"/>
      <c r="H26" s="12"/>
      <c r="I26" s="12"/>
      <c r="J26" s="12"/>
      <c r="K26" s="12"/>
      <c r="L26" s="12"/>
      <c r="M26" s="12"/>
      <c r="N26" s="12"/>
      <c r="O26" s="12"/>
      <c r="P26" s="12"/>
      <c r="Q26" s="12"/>
      <c r="R26" s="12"/>
      <c r="S26" s="12"/>
      <c r="T26" s="12"/>
      <c r="U26" s="12"/>
      <c r="V26" s="12"/>
      <c r="W26" s="12"/>
    </row>
    <row r="27" spans="1:23" ht="12.75">
      <c r="A27" s="12"/>
      <c r="B27" s="12"/>
      <c r="C27" s="12"/>
      <c r="D27" s="12"/>
      <c r="E27" s="12"/>
      <c r="F27" s="12"/>
      <c r="G27" s="12"/>
      <c r="H27" s="12"/>
      <c r="I27" s="12"/>
      <c r="J27" s="12"/>
      <c r="K27" s="12"/>
      <c r="L27" s="12"/>
      <c r="M27" s="12"/>
      <c r="N27" s="12"/>
      <c r="O27" s="12"/>
      <c r="P27" s="12"/>
      <c r="Q27" s="12"/>
      <c r="R27" s="12"/>
      <c r="S27" s="12"/>
      <c r="T27" s="12"/>
      <c r="U27" s="12"/>
      <c r="V27" s="12"/>
      <c r="W27" s="12"/>
    </row>
    <row r="28" spans="1:23" ht="12.75">
      <c r="A28" s="12"/>
      <c r="B28" s="12"/>
      <c r="C28" s="12"/>
      <c r="D28" s="12"/>
      <c r="E28" s="12"/>
      <c r="F28" s="12"/>
      <c r="G28" s="12"/>
      <c r="H28" s="12"/>
      <c r="I28" s="12"/>
      <c r="J28" s="12"/>
      <c r="K28" s="12"/>
      <c r="L28" s="12"/>
      <c r="M28" s="12"/>
      <c r="N28" s="12"/>
      <c r="O28" s="12"/>
      <c r="P28" s="12"/>
      <c r="Q28" s="12"/>
      <c r="R28" s="12"/>
      <c r="S28" s="12"/>
      <c r="T28" s="12"/>
      <c r="U28" s="12"/>
      <c r="V28" s="12"/>
      <c r="W28" s="12"/>
    </row>
    <row r="29" spans="1:23" ht="12.75">
      <c r="A29" s="12"/>
      <c r="B29" s="12"/>
      <c r="C29" s="12"/>
      <c r="D29" s="12"/>
      <c r="E29" s="12"/>
      <c r="F29" s="12"/>
      <c r="G29" s="12"/>
      <c r="H29" s="12"/>
      <c r="I29" s="12"/>
      <c r="J29" s="12"/>
      <c r="K29" s="12"/>
      <c r="L29" s="12"/>
      <c r="M29" s="12"/>
      <c r="N29" s="12"/>
      <c r="O29" s="12"/>
      <c r="P29" s="12"/>
      <c r="Q29" s="12"/>
      <c r="R29" s="12"/>
      <c r="S29" s="12"/>
      <c r="T29" s="12"/>
      <c r="U29" s="12"/>
      <c r="V29" s="12"/>
      <c r="W29" s="12"/>
    </row>
    <row r="30" spans="1:23" ht="12.75">
      <c r="A30" s="12"/>
      <c r="B30" s="12"/>
      <c r="C30" s="12"/>
      <c r="D30" s="12"/>
      <c r="E30" s="12"/>
      <c r="F30" s="12"/>
      <c r="G30" s="12"/>
      <c r="H30" s="12"/>
      <c r="I30" s="12"/>
      <c r="J30" s="12"/>
      <c r="K30" s="12"/>
      <c r="L30" s="12"/>
      <c r="M30" s="12"/>
      <c r="N30" s="12"/>
      <c r="O30" s="12"/>
      <c r="P30" s="12"/>
      <c r="Q30" s="12"/>
      <c r="R30" s="12"/>
      <c r="S30" s="12"/>
      <c r="T30" s="12"/>
      <c r="U30" s="12"/>
      <c r="V30" s="12"/>
      <c r="W30" s="12"/>
    </row>
    <row r="31" spans="1:23" ht="12.75">
      <c r="A31" s="12"/>
      <c r="B31" s="12"/>
      <c r="C31" s="12"/>
      <c r="D31" s="12"/>
      <c r="E31" s="12"/>
      <c r="F31" s="12"/>
      <c r="G31" s="12"/>
      <c r="H31" s="12"/>
      <c r="I31" s="12"/>
      <c r="J31" s="12"/>
      <c r="K31" s="12"/>
      <c r="L31" s="12"/>
      <c r="M31" s="12"/>
      <c r="N31" s="12"/>
      <c r="O31" s="12"/>
      <c r="P31" s="12"/>
      <c r="Q31" s="12"/>
      <c r="R31" s="12"/>
      <c r="S31" s="12"/>
      <c r="T31" s="12"/>
      <c r="U31" s="12"/>
      <c r="V31" s="12"/>
      <c r="W31" s="12"/>
    </row>
    <row r="32" spans="1:23" ht="12.75">
      <c r="A32" s="12"/>
      <c r="B32" s="12"/>
      <c r="C32" s="12"/>
      <c r="D32" s="12"/>
      <c r="E32" s="12"/>
      <c r="F32" s="12"/>
      <c r="G32" s="12"/>
      <c r="H32" s="12"/>
      <c r="I32" s="12"/>
      <c r="J32" s="12"/>
      <c r="K32" s="12"/>
      <c r="L32" s="12"/>
      <c r="M32" s="12"/>
      <c r="N32" s="12"/>
      <c r="O32" s="12"/>
      <c r="P32" s="12"/>
      <c r="Q32" s="12"/>
      <c r="R32" s="12"/>
      <c r="S32" s="12"/>
      <c r="T32" s="12"/>
      <c r="U32" s="12"/>
      <c r="V32" s="12"/>
      <c r="W32" s="12"/>
    </row>
    <row r="33" spans="1:23" ht="12.75">
      <c r="A33" s="12"/>
      <c r="B33" s="12"/>
      <c r="C33" s="12"/>
      <c r="D33" s="12"/>
      <c r="E33" s="12"/>
      <c r="F33" s="12"/>
      <c r="G33" s="12"/>
      <c r="H33" s="12"/>
      <c r="I33" s="12"/>
      <c r="J33" s="12"/>
      <c r="K33" s="12"/>
      <c r="L33" s="12"/>
      <c r="M33" s="12"/>
      <c r="N33" s="12"/>
      <c r="O33" s="12"/>
      <c r="P33" s="12"/>
      <c r="Q33" s="12"/>
      <c r="R33" s="12"/>
      <c r="S33" s="12"/>
      <c r="T33" s="12"/>
      <c r="U33" s="12"/>
      <c r="V33" s="12"/>
      <c r="W33" s="12"/>
    </row>
    <row r="34" spans="1:23" ht="12.75">
      <c r="A34" s="12"/>
      <c r="B34" s="12"/>
      <c r="C34" s="12"/>
      <c r="D34" s="12"/>
      <c r="E34" s="12"/>
      <c r="F34" s="12"/>
      <c r="G34" s="12"/>
      <c r="H34" s="12"/>
      <c r="I34" s="12"/>
      <c r="J34" s="12"/>
      <c r="K34" s="12"/>
      <c r="L34" s="12"/>
      <c r="M34" s="12"/>
      <c r="N34" s="12"/>
      <c r="O34" s="12"/>
      <c r="P34" s="12"/>
      <c r="Q34" s="12"/>
      <c r="R34" s="12"/>
      <c r="S34" s="12"/>
      <c r="T34" s="12"/>
      <c r="U34" s="12"/>
      <c r="V34" s="12"/>
      <c r="W34" s="12"/>
    </row>
    <row r="35" spans="1:23" ht="12.75">
      <c r="A35" s="12"/>
      <c r="B35" s="12"/>
      <c r="C35" s="12"/>
      <c r="D35" s="12"/>
      <c r="E35" s="12"/>
      <c r="F35" s="12"/>
      <c r="G35" s="12"/>
      <c r="H35" s="12"/>
      <c r="I35" s="12"/>
      <c r="J35" s="12"/>
      <c r="K35" s="12"/>
      <c r="L35" s="12"/>
      <c r="M35" s="12"/>
      <c r="N35" s="12"/>
      <c r="O35" s="12"/>
      <c r="P35" s="12"/>
      <c r="Q35" s="12"/>
      <c r="R35" s="12"/>
      <c r="S35" s="12"/>
      <c r="T35" s="12"/>
      <c r="U35" s="12"/>
      <c r="V35" s="12"/>
      <c r="W35" s="12"/>
    </row>
    <row r="36" spans="1:33" ht="12.75">
      <c r="A36" s="12"/>
      <c r="B36" s="12"/>
      <c r="C36" s="12"/>
      <c r="D36" s="12"/>
      <c r="E36" s="12"/>
      <c r="F36" s="12"/>
      <c r="G36" s="12"/>
      <c r="H36" s="12"/>
      <c r="I36" s="12"/>
      <c r="J36" s="12"/>
      <c r="K36" s="12"/>
      <c r="L36" s="12"/>
      <c r="M36" s="12"/>
      <c r="N36" s="12"/>
      <c r="O36" s="12"/>
      <c r="P36" s="12"/>
      <c r="Q36" s="12"/>
      <c r="R36" s="12"/>
      <c r="S36" s="12"/>
      <c r="T36" s="12"/>
      <c r="U36" s="12"/>
      <c r="V36" s="12"/>
      <c r="W36" s="12"/>
      <c r="AD36" s="12"/>
      <c r="AE36" s="12"/>
      <c r="AF36" s="12"/>
      <c r="AG36" s="12"/>
    </row>
    <row r="37" spans="1:33" ht="12.75">
      <c r="A37" s="12"/>
      <c r="B37" s="12"/>
      <c r="C37" s="12"/>
      <c r="D37" s="12"/>
      <c r="E37" s="12"/>
      <c r="F37" s="12"/>
      <c r="G37" s="12"/>
      <c r="H37" s="12"/>
      <c r="I37" s="12"/>
      <c r="J37" s="12"/>
      <c r="K37" s="12"/>
      <c r="L37" s="12"/>
      <c r="M37" s="12"/>
      <c r="N37" s="12"/>
      <c r="O37" s="12"/>
      <c r="P37" s="12"/>
      <c r="Q37" s="12"/>
      <c r="R37" s="12"/>
      <c r="S37" s="12"/>
      <c r="T37" s="12"/>
      <c r="U37" s="12"/>
      <c r="V37" s="12"/>
      <c r="W37" s="12"/>
      <c r="AD37" s="12"/>
      <c r="AE37" s="12"/>
      <c r="AF37" s="12"/>
      <c r="AG37" s="12"/>
    </row>
    <row r="38" spans="1:33" ht="12.75">
      <c r="A38" s="12"/>
      <c r="B38" s="12"/>
      <c r="C38" s="12"/>
      <c r="D38" s="12"/>
      <c r="E38" s="12"/>
      <c r="F38" s="12"/>
      <c r="G38" s="12"/>
      <c r="H38" s="12"/>
      <c r="I38" s="12"/>
      <c r="J38" s="12"/>
      <c r="K38" s="12"/>
      <c r="L38" s="12"/>
      <c r="M38" s="12"/>
      <c r="N38" s="12"/>
      <c r="O38" s="12"/>
      <c r="P38" s="12"/>
      <c r="Q38" s="12"/>
      <c r="R38" s="12"/>
      <c r="S38" s="12"/>
      <c r="T38" s="12"/>
      <c r="U38" s="12"/>
      <c r="V38" s="12"/>
      <c r="W38" s="12"/>
      <c r="AD38" s="12"/>
      <c r="AE38" s="12"/>
      <c r="AF38" s="12"/>
      <c r="AG38" s="12"/>
    </row>
    <row r="39" spans="1:33" ht="12.75">
      <c r="A39" s="12"/>
      <c r="B39" s="12"/>
      <c r="C39" s="12"/>
      <c r="D39" s="12"/>
      <c r="E39" s="12"/>
      <c r="F39" s="12"/>
      <c r="G39" s="12"/>
      <c r="H39" s="12"/>
      <c r="I39" s="12"/>
      <c r="J39" s="12"/>
      <c r="K39" s="12"/>
      <c r="L39" s="12"/>
      <c r="M39" s="12"/>
      <c r="N39" s="12"/>
      <c r="O39" s="12"/>
      <c r="P39" s="12"/>
      <c r="Q39" s="12"/>
      <c r="R39" s="12"/>
      <c r="S39" s="12"/>
      <c r="T39" s="12"/>
      <c r="U39" s="12"/>
      <c r="V39" s="12"/>
      <c r="W39" s="12"/>
      <c r="AD39" s="12"/>
      <c r="AE39" s="12"/>
      <c r="AF39" s="12"/>
      <c r="AG39" s="12"/>
    </row>
    <row r="40" spans="1:33" ht="12.75">
      <c r="A40" s="12"/>
      <c r="B40" s="12"/>
      <c r="C40" s="12"/>
      <c r="D40" s="12"/>
      <c r="E40" s="12"/>
      <c r="F40" s="12"/>
      <c r="G40" s="12"/>
      <c r="H40" s="12"/>
      <c r="I40" s="12"/>
      <c r="J40" s="12"/>
      <c r="K40" s="12"/>
      <c r="L40" s="12"/>
      <c r="M40" s="12"/>
      <c r="N40" s="12"/>
      <c r="O40" s="12"/>
      <c r="P40" s="12"/>
      <c r="Q40" s="12"/>
      <c r="R40" s="12"/>
      <c r="S40" s="12"/>
      <c r="T40" s="12"/>
      <c r="U40" s="12"/>
      <c r="V40" s="12"/>
      <c r="W40" s="12"/>
      <c r="AD40" s="12"/>
      <c r="AE40" s="12"/>
      <c r="AF40" s="12"/>
      <c r="AG40" s="12"/>
    </row>
    <row r="41" spans="1:33" ht="12.75">
      <c r="A41" s="12"/>
      <c r="B41" s="12"/>
      <c r="C41" s="12"/>
      <c r="D41" s="12"/>
      <c r="E41" s="12"/>
      <c r="F41" s="12"/>
      <c r="G41" s="12"/>
      <c r="H41" s="12"/>
      <c r="I41" s="12"/>
      <c r="J41" s="12"/>
      <c r="K41" s="12"/>
      <c r="L41" s="12"/>
      <c r="M41" s="12"/>
      <c r="N41" s="12"/>
      <c r="O41" s="12"/>
      <c r="P41" s="12"/>
      <c r="Q41" s="12"/>
      <c r="R41" s="12"/>
      <c r="S41" s="12"/>
      <c r="T41" s="12"/>
      <c r="U41" s="12"/>
      <c r="V41" s="12"/>
      <c r="W41" s="12"/>
      <c r="AD41" s="12"/>
      <c r="AE41" s="12"/>
      <c r="AF41" s="12"/>
      <c r="AG41" s="12"/>
    </row>
    <row r="42" spans="1:33" ht="12.75">
      <c r="A42" s="12"/>
      <c r="B42" s="12"/>
      <c r="C42" s="12"/>
      <c r="D42" s="12"/>
      <c r="E42" s="12"/>
      <c r="F42" s="12"/>
      <c r="G42" s="12"/>
      <c r="H42" s="12"/>
      <c r="I42" s="12"/>
      <c r="J42" s="12"/>
      <c r="K42" s="12"/>
      <c r="L42" s="12"/>
      <c r="M42" s="12"/>
      <c r="N42" s="12"/>
      <c r="O42" s="12"/>
      <c r="P42" s="12"/>
      <c r="Q42" s="12"/>
      <c r="R42" s="12"/>
      <c r="S42" s="12"/>
      <c r="T42" s="12"/>
      <c r="U42" s="12"/>
      <c r="V42" s="12"/>
      <c r="W42" s="12"/>
      <c r="AD42" s="12"/>
      <c r="AE42" s="12"/>
      <c r="AF42" s="12"/>
      <c r="AG42" s="12"/>
    </row>
    <row r="43" spans="1:33" ht="12.75">
      <c r="A43" s="12"/>
      <c r="B43" s="12"/>
      <c r="C43" s="12"/>
      <c r="D43" s="12"/>
      <c r="E43" s="12"/>
      <c r="F43" s="12"/>
      <c r="G43" s="12"/>
      <c r="H43" s="12"/>
      <c r="I43" s="12"/>
      <c r="J43" s="12"/>
      <c r="K43" s="12"/>
      <c r="L43" s="12"/>
      <c r="M43" s="12"/>
      <c r="N43" s="12"/>
      <c r="O43" s="12"/>
      <c r="P43" s="12"/>
      <c r="Q43" s="12"/>
      <c r="R43" s="12"/>
      <c r="S43" s="12"/>
      <c r="T43" s="12"/>
      <c r="U43" s="12"/>
      <c r="V43" s="12"/>
      <c r="W43" s="12"/>
      <c r="AD43" s="12"/>
      <c r="AE43" s="12"/>
      <c r="AF43" s="12"/>
      <c r="AG43" s="12"/>
    </row>
    <row r="44" spans="1:33" ht="12.75">
      <c r="A44" s="12"/>
      <c r="B44" s="12"/>
      <c r="C44" s="12"/>
      <c r="D44" s="12"/>
      <c r="E44" s="12"/>
      <c r="F44" s="12"/>
      <c r="G44" s="12"/>
      <c r="H44" s="12"/>
      <c r="I44" s="12"/>
      <c r="J44" s="12"/>
      <c r="K44" s="12"/>
      <c r="L44" s="12"/>
      <c r="M44" s="12"/>
      <c r="N44" s="12"/>
      <c r="O44" s="12"/>
      <c r="P44" s="12"/>
      <c r="Q44" s="12"/>
      <c r="R44" s="12"/>
      <c r="S44" s="12"/>
      <c r="T44" s="12"/>
      <c r="U44" s="12"/>
      <c r="V44" s="12"/>
      <c r="W44" s="12"/>
      <c r="AD44" s="12"/>
      <c r="AE44" s="12"/>
      <c r="AF44" s="12"/>
      <c r="AG44" s="12"/>
    </row>
    <row r="45" spans="1:33" ht="12.75">
      <c r="A45" s="12"/>
      <c r="B45" s="12"/>
      <c r="C45" s="12"/>
      <c r="D45" s="12"/>
      <c r="E45" s="12"/>
      <c r="F45" s="12"/>
      <c r="G45" s="12"/>
      <c r="H45" s="12"/>
      <c r="I45" s="12"/>
      <c r="J45" s="12"/>
      <c r="K45" s="12"/>
      <c r="L45" s="12"/>
      <c r="M45" s="12"/>
      <c r="N45" s="12"/>
      <c r="O45" s="12"/>
      <c r="P45" s="12"/>
      <c r="Q45" s="12"/>
      <c r="R45" s="12"/>
      <c r="S45" s="12"/>
      <c r="T45" s="12"/>
      <c r="U45" s="12"/>
      <c r="V45" s="12"/>
      <c r="W45" s="12"/>
      <c r="AD45" s="12"/>
      <c r="AE45" s="12"/>
      <c r="AF45" s="12"/>
      <c r="AG45" s="12"/>
    </row>
    <row r="46" spans="1:33" ht="12.75">
      <c r="A46" s="12"/>
      <c r="B46" s="12"/>
      <c r="C46" s="12"/>
      <c r="D46" s="12"/>
      <c r="E46" s="12"/>
      <c r="F46" s="12"/>
      <c r="G46" s="12"/>
      <c r="H46" s="12"/>
      <c r="I46" s="12"/>
      <c r="J46" s="12"/>
      <c r="K46" s="12"/>
      <c r="L46" s="12"/>
      <c r="M46" s="12"/>
      <c r="N46" s="12"/>
      <c r="O46" s="12"/>
      <c r="P46" s="12"/>
      <c r="Q46" s="12"/>
      <c r="R46" s="12"/>
      <c r="S46" s="12"/>
      <c r="T46" s="12"/>
      <c r="U46" s="12"/>
      <c r="V46" s="12"/>
      <c r="W46" s="12"/>
      <c r="AD46" s="12"/>
      <c r="AE46" s="12"/>
      <c r="AF46" s="12"/>
      <c r="AG46" s="12"/>
    </row>
    <row r="47" spans="1:33" ht="12.75">
      <c r="A47" s="12"/>
      <c r="B47" s="12"/>
      <c r="C47" s="12"/>
      <c r="D47" s="12"/>
      <c r="E47" s="12"/>
      <c r="F47" s="12"/>
      <c r="G47" s="12"/>
      <c r="H47" s="12"/>
      <c r="I47" s="12"/>
      <c r="J47" s="12"/>
      <c r="K47" s="12"/>
      <c r="L47" s="12"/>
      <c r="M47" s="12"/>
      <c r="N47" s="12"/>
      <c r="O47" s="12"/>
      <c r="P47" s="12"/>
      <c r="Q47" s="12"/>
      <c r="R47" s="12"/>
      <c r="S47" s="12"/>
      <c r="T47" s="12"/>
      <c r="U47" s="12"/>
      <c r="V47" s="12"/>
      <c r="W47" s="12"/>
      <c r="AD47" s="12"/>
      <c r="AE47" s="12"/>
      <c r="AF47" s="12"/>
      <c r="AG47" s="12"/>
    </row>
    <row r="48" spans="1:33" ht="12.75">
      <c r="A48" s="12"/>
      <c r="B48" s="12"/>
      <c r="C48" s="12"/>
      <c r="D48" s="12"/>
      <c r="E48" s="12"/>
      <c r="F48" s="12"/>
      <c r="G48" s="12"/>
      <c r="H48" s="12"/>
      <c r="I48" s="12"/>
      <c r="J48" s="12"/>
      <c r="K48" s="12"/>
      <c r="L48" s="12"/>
      <c r="M48" s="12"/>
      <c r="N48" s="12"/>
      <c r="O48" s="12"/>
      <c r="P48" s="12"/>
      <c r="Q48" s="12"/>
      <c r="R48" s="12"/>
      <c r="S48" s="12"/>
      <c r="T48" s="12"/>
      <c r="U48" s="12"/>
      <c r="V48" s="12"/>
      <c r="W48" s="12"/>
      <c r="AD48" s="12"/>
      <c r="AE48" s="12"/>
      <c r="AF48" s="12"/>
      <c r="AG48" s="12"/>
    </row>
    <row r="49" spans="1:33" ht="12.75">
      <c r="A49" s="12"/>
      <c r="B49" s="12"/>
      <c r="C49" s="12"/>
      <c r="D49" s="12"/>
      <c r="E49" s="12"/>
      <c r="F49" s="12"/>
      <c r="G49" s="12"/>
      <c r="H49" s="12"/>
      <c r="I49" s="12"/>
      <c r="J49" s="12"/>
      <c r="K49" s="12"/>
      <c r="L49" s="12"/>
      <c r="M49" s="12"/>
      <c r="N49" s="12"/>
      <c r="O49" s="12"/>
      <c r="P49" s="12"/>
      <c r="Q49" s="12"/>
      <c r="R49" s="12"/>
      <c r="S49" s="12"/>
      <c r="T49" s="12"/>
      <c r="U49" s="12"/>
      <c r="V49" s="12"/>
      <c r="W49" s="12"/>
      <c r="AD49" s="12"/>
      <c r="AE49" s="12"/>
      <c r="AF49" s="12"/>
      <c r="AG49" s="12"/>
    </row>
    <row r="50" spans="1:33" ht="12.75">
      <c r="A50" s="12"/>
      <c r="B50" s="12"/>
      <c r="C50" s="12"/>
      <c r="D50" s="12"/>
      <c r="E50" s="12"/>
      <c r="F50" s="12"/>
      <c r="G50" s="12"/>
      <c r="H50" s="12"/>
      <c r="I50" s="12"/>
      <c r="J50" s="12"/>
      <c r="K50" s="12"/>
      <c r="L50" s="12"/>
      <c r="M50" s="12"/>
      <c r="N50" s="12"/>
      <c r="O50" s="12"/>
      <c r="P50" s="12"/>
      <c r="Q50" s="12"/>
      <c r="R50" s="12"/>
      <c r="S50" s="12"/>
      <c r="T50" s="12"/>
      <c r="U50" s="12"/>
      <c r="V50" s="12"/>
      <c r="W50" s="12"/>
      <c r="AD50" s="12"/>
      <c r="AE50" s="12"/>
      <c r="AF50" s="12"/>
      <c r="AG50" s="12"/>
    </row>
    <row r="51" spans="1:33" ht="12.75">
      <c r="A51" s="12"/>
      <c r="B51" s="12"/>
      <c r="C51" s="12"/>
      <c r="D51" s="12"/>
      <c r="E51" s="12"/>
      <c r="F51" s="12"/>
      <c r="G51" s="12"/>
      <c r="H51" s="12"/>
      <c r="I51" s="12"/>
      <c r="J51" s="12"/>
      <c r="K51" s="12"/>
      <c r="L51" s="12"/>
      <c r="M51" s="12"/>
      <c r="N51" s="12"/>
      <c r="O51" s="12"/>
      <c r="P51" s="12"/>
      <c r="Q51" s="12"/>
      <c r="R51" s="12"/>
      <c r="S51" s="12"/>
      <c r="T51" s="12"/>
      <c r="U51" s="12"/>
      <c r="V51" s="12"/>
      <c r="W51" s="12"/>
      <c r="AD51" s="12"/>
      <c r="AE51" s="12"/>
      <c r="AF51" s="12"/>
      <c r="AG51" s="12"/>
    </row>
    <row r="52" spans="1:33" ht="12.75">
      <c r="A52" s="12"/>
      <c r="B52" s="12"/>
      <c r="C52" s="12"/>
      <c r="D52" s="12"/>
      <c r="E52" s="12"/>
      <c r="F52" s="12"/>
      <c r="G52" s="12"/>
      <c r="H52" s="12"/>
      <c r="I52" s="12"/>
      <c r="J52" s="12"/>
      <c r="K52" s="12"/>
      <c r="L52" s="12"/>
      <c r="M52" s="12"/>
      <c r="N52" s="12"/>
      <c r="O52" s="12"/>
      <c r="P52" s="12"/>
      <c r="Q52" s="12"/>
      <c r="R52" s="12"/>
      <c r="S52" s="12"/>
      <c r="T52" s="12"/>
      <c r="U52" s="12"/>
      <c r="V52" s="12"/>
      <c r="W52" s="12"/>
      <c r="AD52" s="12"/>
      <c r="AE52" s="12"/>
      <c r="AF52" s="12"/>
      <c r="AG52" s="12"/>
    </row>
    <row r="53" spans="1:33" ht="12.75">
      <c r="A53" s="12"/>
      <c r="B53" s="12"/>
      <c r="C53" s="12"/>
      <c r="D53" s="12"/>
      <c r="E53" s="12"/>
      <c r="F53" s="12"/>
      <c r="G53" s="12"/>
      <c r="H53" s="12"/>
      <c r="I53" s="12"/>
      <c r="J53" s="12"/>
      <c r="K53" s="12"/>
      <c r="L53" s="12"/>
      <c r="M53" s="12"/>
      <c r="N53" s="12"/>
      <c r="O53" s="12"/>
      <c r="P53" s="12"/>
      <c r="Q53" s="12"/>
      <c r="R53" s="12"/>
      <c r="S53" s="12"/>
      <c r="T53" s="12"/>
      <c r="U53" s="12"/>
      <c r="V53" s="12"/>
      <c r="W53" s="12"/>
      <c r="AD53" s="12"/>
      <c r="AE53" s="12"/>
      <c r="AF53" s="12"/>
      <c r="AG53" s="12"/>
    </row>
    <row r="54" spans="1:33" ht="12.75">
      <c r="A54" s="12"/>
      <c r="B54" s="12"/>
      <c r="C54" s="12"/>
      <c r="D54" s="12"/>
      <c r="E54" s="12"/>
      <c r="F54" s="12"/>
      <c r="G54" s="12"/>
      <c r="H54" s="12"/>
      <c r="I54" s="12"/>
      <c r="J54" s="12"/>
      <c r="K54" s="12"/>
      <c r="L54" s="12"/>
      <c r="M54" s="12"/>
      <c r="N54" s="12"/>
      <c r="O54" s="12"/>
      <c r="P54" s="12"/>
      <c r="Q54" s="12"/>
      <c r="R54" s="12"/>
      <c r="S54" s="12"/>
      <c r="T54" s="12"/>
      <c r="U54" s="12"/>
      <c r="V54" s="12"/>
      <c r="W54" s="12"/>
      <c r="AD54" s="12"/>
      <c r="AE54" s="12"/>
      <c r="AF54" s="12"/>
      <c r="AG54" s="12"/>
    </row>
    <row r="55" spans="1:33" ht="12.75">
      <c r="A55" s="12"/>
      <c r="B55" s="12"/>
      <c r="C55" s="12"/>
      <c r="D55" s="12"/>
      <c r="E55" s="12"/>
      <c r="F55" s="12"/>
      <c r="G55" s="12"/>
      <c r="H55" s="12"/>
      <c r="I55" s="12"/>
      <c r="J55" s="12"/>
      <c r="K55" s="12"/>
      <c r="L55" s="12"/>
      <c r="M55" s="12"/>
      <c r="N55" s="12"/>
      <c r="O55" s="12"/>
      <c r="P55" s="12"/>
      <c r="Q55" s="12"/>
      <c r="R55" s="12"/>
      <c r="S55" s="12"/>
      <c r="T55" s="12"/>
      <c r="U55" s="12"/>
      <c r="V55" s="12"/>
      <c r="W55" s="12"/>
      <c r="AD55" s="12"/>
      <c r="AE55" s="12"/>
      <c r="AF55" s="12"/>
      <c r="AG55" s="12"/>
    </row>
    <row r="56" spans="1:33" ht="12.75">
      <c r="A56" s="12"/>
      <c r="B56" s="12"/>
      <c r="C56" s="12"/>
      <c r="D56" s="12"/>
      <c r="E56" s="12"/>
      <c r="F56" s="12"/>
      <c r="G56" s="12"/>
      <c r="H56" s="12"/>
      <c r="I56" s="12"/>
      <c r="J56" s="12"/>
      <c r="K56" s="12"/>
      <c r="L56" s="12"/>
      <c r="M56" s="12"/>
      <c r="N56" s="12"/>
      <c r="O56" s="12"/>
      <c r="P56" s="12"/>
      <c r="Q56" s="12"/>
      <c r="R56" s="12"/>
      <c r="S56" s="12"/>
      <c r="T56" s="12"/>
      <c r="U56" s="12"/>
      <c r="V56" s="12"/>
      <c r="W56" s="12"/>
      <c r="AD56" s="12"/>
      <c r="AE56" s="12"/>
      <c r="AF56" s="12"/>
      <c r="AG56" s="12"/>
    </row>
    <row r="57" spans="1:33" ht="12.75">
      <c r="A57" s="12"/>
      <c r="B57" s="12"/>
      <c r="C57" s="12"/>
      <c r="D57" s="12"/>
      <c r="E57" s="12"/>
      <c r="F57" s="12"/>
      <c r="G57" s="12"/>
      <c r="H57" s="12"/>
      <c r="I57" s="12"/>
      <c r="J57" s="12"/>
      <c r="K57" s="12"/>
      <c r="L57" s="12"/>
      <c r="M57" s="12"/>
      <c r="N57" s="12"/>
      <c r="O57" s="12"/>
      <c r="P57" s="12"/>
      <c r="Q57" s="12"/>
      <c r="R57" s="12"/>
      <c r="S57" s="12"/>
      <c r="T57" s="12"/>
      <c r="U57" s="12"/>
      <c r="V57" s="12"/>
      <c r="W57" s="12"/>
      <c r="AD57" s="12"/>
      <c r="AE57" s="12"/>
      <c r="AF57" s="12"/>
      <c r="AG57" s="12"/>
    </row>
    <row r="58" spans="1:33" ht="12.75">
      <c r="A58" s="12"/>
      <c r="B58" s="12"/>
      <c r="C58" s="12"/>
      <c r="D58" s="12"/>
      <c r="E58" s="12"/>
      <c r="F58" s="12"/>
      <c r="G58" s="12"/>
      <c r="H58" s="12"/>
      <c r="I58" s="12"/>
      <c r="J58" s="12"/>
      <c r="K58" s="12"/>
      <c r="L58" s="12"/>
      <c r="M58" s="12"/>
      <c r="N58" s="12"/>
      <c r="O58" s="12"/>
      <c r="P58" s="12"/>
      <c r="Q58" s="12"/>
      <c r="R58" s="12"/>
      <c r="S58" s="12"/>
      <c r="T58" s="12"/>
      <c r="U58" s="12"/>
      <c r="V58" s="12"/>
      <c r="W58" s="12"/>
      <c r="AD58" s="12"/>
      <c r="AE58" s="12"/>
      <c r="AF58" s="12"/>
      <c r="AG58" s="12"/>
    </row>
    <row r="59" spans="1:33" ht="12.75">
      <c r="A59" s="12"/>
      <c r="B59" s="12"/>
      <c r="C59" s="12"/>
      <c r="D59" s="12"/>
      <c r="E59" s="12"/>
      <c r="F59" s="12"/>
      <c r="G59" s="12"/>
      <c r="H59" s="12"/>
      <c r="I59" s="12"/>
      <c r="J59" s="12"/>
      <c r="K59" s="12"/>
      <c r="L59" s="12"/>
      <c r="M59" s="12"/>
      <c r="N59" s="12"/>
      <c r="O59" s="12"/>
      <c r="P59" s="12"/>
      <c r="Q59" s="12"/>
      <c r="R59" s="12"/>
      <c r="S59" s="12"/>
      <c r="T59" s="12"/>
      <c r="U59" s="12"/>
      <c r="V59" s="12"/>
      <c r="W59" s="12"/>
      <c r="AD59" s="12"/>
      <c r="AE59" s="12"/>
      <c r="AF59" s="12"/>
      <c r="AG59" s="12"/>
    </row>
    <row r="60" spans="1:33" ht="12.75">
      <c r="A60" s="12"/>
      <c r="B60" s="12"/>
      <c r="C60" s="12"/>
      <c r="D60" s="12"/>
      <c r="E60" s="12"/>
      <c r="F60" s="12"/>
      <c r="G60" s="12"/>
      <c r="H60" s="12"/>
      <c r="I60" s="12"/>
      <c r="J60" s="12"/>
      <c r="K60" s="12"/>
      <c r="L60" s="12"/>
      <c r="M60" s="12"/>
      <c r="N60" s="12"/>
      <c r="O60" s="12"/>
      <c r="P60" s="12"/>
      <c r="Q60" s="12"/>
      <c r="R60" s="12"/>
      <c r="S60" s="12"/>
      <c r="T60" s="12"/>
      <c r="U60" s="12"/>
      <c r="V60" s="12"/>
      <c r="W60" s="12"/>
      <c r="AD60" s="12"/>
      <c r="AE60" s="12"/>
      <c r="AF60" s="12"/>
      <c r="AG60" s="12"/>
    </row>
    <row r="61" spans="1:33" ht="12.75">
      <c r="A61" s="12"/>
      <c r="B61" s="12"/>
      <c r="C61" s="12"/>
      <c r="D61" s="12"/>
      <c r="E61" s="12"/>
      <c r="F61" s="12"/>
      <c r="G61" s="12"/>
      <c r="H61" s="12"/>
      <c r="I61" s="12"/>
      <c r="J61" s="12"/>
      <c r="K61" s="12"/>
      <c r="L61" s="12"/>
      <c r="M61" s="12"/>
      <c r="N61" s="12"/>
      <c r="O61" s="12"/>
      <c r="P61" s="12"/>
      <c r="Q61" s="12"/>
      <c r="R61" s="12"/>
      <c r="S61" s="12"/>
      <c r="T61" s="12"/>
      <c r="U61" s="12"/>
      <c r="V61" s="12"/>
      <c r="W61" s="12"/>
      <c r="AD61" s="12"/>
      <c r="AE61" s="12"/>
      <c r="AF61" s="12"/>
      <c r="AG61" s="12"/>
    </row>
    <row r="62" spans="1:33" ht="12.75">
      <c r="A62" s="12"/>
      <c r="B62" s="12"/>
      <c r="C62" s="12"/>
      <c r="D62" s="12"/>
      <c r="E62" s="12"/>
      <c r="F62" s="12"/>
      <c r="G62" s="12"/>
      <c r="H62" s="12"/>
      <c r="I62" s="12"/>
      <c r="J62" s="12"/>
      <c r="K62" s="12"/>
      <c r="L62" s="12"/>
      <c r="M62" s="12"/>
      <c r="N62" s="12"/>
      <c r="O62" s="12"/>
      <c r="P62" s="12"/>
      <c r="Q62" s="12"/>
      <c r="R62" s="12"/>
      <c r="S62" s="12"/>
      <c r="T62" s="12"/>
      <c r="U62" s="12"/>
      <c r="V62" s="12"/>
      <c r="W62" s="12"/>
      <c r="AD62" s="12"/>
      <c r="AE62" s="12"/>
      <c r="AF62" s="12"/>
      <c r="AG62" s="12"/>
    </row>
    <row r="63" spans="1:33" ht="12.75">
      <c r="A63" s="12"/>
      <c r="B63" s="12"/>
      <c r="C63" s="12"/>
      <c r="D63" s="12"/>
      <c r="E63" s="12"/>
      <c r="F63" s="12"/>
      <c r="G63" s="12"/>
      <c r="H63" s="12"/>
      <c r="I63" s="12"/>
      <c r="J63" s="12"/>
      <c r="K63" s="12"/>
      <c r="L63" s="12"/>
      <c r="M63" s="12"/>
      <c r="N63" s="12"/>
      <c r="O63" s="12"/>
      <c r="P63" s="12"/>
      <c r="Q63" s="12"/>
      <c r="R63" s="12"/>
      <c r="S63" s="12"/>
      <c r="T63" s="12"/>
      <c r="U63" s="12"/>
      <c r="V63" s="12"/>
      <c r="W63" s="12"/>
      <c r="AD63" s="12"/>
      <c r="AE63" s="12"/>
      <c r="AF63" s="12"/>
      <c r="AG63" s="12"/>
    </row>
    <row r="64" spans="1:33" ht="12.75">
      <c r="A64" s="12"/>
      <c r="B64" s="12"/>
      <c r="C64" s="12"/>
      <c r="D64" s="12"/>
      <c r="E64" s="12"/>
      <c r="F64" s="12"/>
      <c r="G64" s="12"/>
      <c r="H64" s="12"/>
      <c r="I64" s="12"/>
      <c r="J64" s="12"/>
      <c r="K64" s="12"/>
      <c r="L64" s="12"/>
      <c r="M64" s="12"/>
      <c r="N64" s="12"/>
      <c r="O64" s="12"/>
      <c r="P64" s="12"/>
      <c r="Q64" s="12"/>
      <c r="R64" s="12"/>
      <c r="S64" s="12"/>
      <c r="T64" s="12"/>
      <c r="U64" s="12"/>
      <c r="V64" s="12"/>
      <c r="W64" s="12"/>
      <c r="AD64" s="12"/>
      <c r="AE64" s="12"/>
      <c r="AF64" s="12"/>
      <c r="AG64" s="12"/>
    </row>
    <row r="65" spans="1:33" ht="12.75">
      <c r="A65" s="12"/>
      <c r="B65" s="12"/>
      <c r="C65" s="12"/>
      <c r="D65" s="12"/>
      <c r="E65" s="12"/>
      <c r="F65" s="12"/>
      <c r="G65" s="12"/>
      <c r="H65" s="12"/>
      <c r="I65" s="12"/>
      <c r="J65" s="12"/>
      <c r="K65" s="12"/>
      <c r="L65" s="12"/>
      <c r="M65" s="12"/>
      <c r="N65" s="12"/>
      <c r="O65" s="12"/>
      <c r="P65" s="12"/>
      <c r="Q65" s="12"/>
      <c r="R65" s="12"/>
      <c r="S65" s="12"/>
      <c r="T65" s="12"/>
      <c r="U65" s="12"/>
      <c r="V65" s="12"/>
      <c r="W65" s="12"/>
      <c r="AD65" s="12"/>
      <c r="AE65" s="12"/>
      <c r="AF65" s="12"/>
      <c r="AG65" s="12"/>
    </row>
    <row r="66" spans="1:33" ht="12.75">
      <c r="A66" s="12"/>
      <c r="B66" s="12"/>
      <c r="C66" s="12"/>
      <c r="D66" s="12"/>
      <c r="E66" s="12"/>
      <c r="F66" s="12"/>
      <c r="G66" s="12"/>
      <c r="H66" s="12"/>
      <c r="I66" s="12"/>
      <c r="J66" s="12"/>
      <c r="K66" s="12"/>
      <c r="L66" s="12"/>
      <c r="M66" s="12"/>
      <c r="N66" s="12"/>
      <c r="O66" s="12"/>
      <c r="P66" s="12"/>
      <c r="Q66" s="12"/>
      <c r="R66" s="12"/>
      <c r="S66" s="12"/>
      <c r="T66" s="12"/>
      <c r="U66" s="12"/>
      <c r="V66" s="12"/>
      <c r="W66" s="12"/>
      <c r="AD66" s="12"/>
      <c r="AE66" s="12"/>
      <c r="AF66" s="12"/>
      <c r="AG66" s="12"/>
    </row>
    <row r="67" spans="1:33" ht="12.75">
      <c r="A67" s="12"/>
      <c r="B67" s="12"/>
      <c r="C67" s="12"/>
      <c r="D67" s="12"/>
      <c r="E67" s="12"/>
      <c r="F67" s="12"/>
      <c r="G67" s="12"/>
      <c r="H67" s="12"/>
      <c r="I67" s="12"/>
      <c r="J67" s="12"/>
      <c r="K67" s="12"/>
      <c r="L67" s="12"/>
      <c r="M67" s="12"/>
      <c r="N67" s="12"/>
      <c r="O67" s="12"/>
      <c r="P67" s="12"/>
      <c r="Q67" s="12"/>
      <c r="R67" s="12"/>
      <c r="S67" s="12"/>
      <c r="T67" s="12"/>
      <c r="U67" s="12"/>
      <c r="V67" s="12"/>
      <c r="W67" s="12"/>
      <c r="AD67" s="12"/>
      <c r="AE67" s="12"/>
      <c r="AF67" s="12"/>
      <c r="AG67" s="12"/>
    </row>
    <row r="68" spans="1:33" ht="12.75">
      <c r="A68" s="12"/>
      <c r="B68" s="12"/>
      <c r="C68" s="12"/>
      <c r="D68" s="12"/>
      <c r="E68" s="12"/>
      <c r="F68" s="12"/>
      <c r="G68" s="12"/>
      <c r="H68" s="12"/>
      <c r="I68" s="12"/>
      <c r="J68" s="12"/>
      <c r="K68" s="12"/>
      <c r="L68" s="12"/>
      <c r="M68" s="12"/>
      <c r="N68" s="12"/>
      <c r="O68" s="12"/>
      <c r="P68" s="12"/>
      <c r="Q68" s="12"/>
      <c r="R68" s="12"/>
      <c r="S68" s="12"/>
      <c r="T68" s="12"/>
      <c r="U68" s="12"/>
      <c r="V68" s="12"/>
      <c r="W68" s="12"/>
      <c r="AD68" s="12"/>
      <c r="AE68" s="12"/>
      <c r="AF68" s="12"/>
      <c r="AG68" s="12"/>
    </row>
    <row r="69" spans="1:33" ht="12.75">
      <c r="A69" s="12"/>
      <c r="B69" s="12"/>
      <c r="C69" s="12"/>
      <c r="D69" s="12"/>
      <c r="E69" s="12"/>
      <c r="F69" s="12"/>
      <c r="G69" s="12"/>
      <c r="H69" s="12"/>
      <c r="I69" s="12"/>
      <c r="J69" s="12"/>
      <c r="K69" s="12"/>
      <c r="L69" s="12"/>
      <c r="M69" s="12"/>
      <c r="N69" s="12"/>
      <c r="O69" s="12"/>
      <c r="P69" s="12"/>
      <c r="Q69" s="12"/>
      <c r="R69" s="12"/>
      <c r="S69" s="12"/>
      <c r="T69" s="12"/>
      <c r="U69" s="12"/>
      <c r="V69" s="12"/>
      <c r="W69" s="12"/>
      <c r="AD69" s="12"/>
      <c r="AE69" s="12"/>
      <c r="AF69" s="12"/>
      <c r="AG69" s="12"/>
    </row>
    <row r="70" spans="1:33" ht="12.75">
      <c r="A70" s="12"/>
      <c r="B70" s="12"/>
      <c r="C70" s="12"/>
      <c r="D70" s="12"/>
      <c r="E70" s="12"/>
      <c r="F70" s="12"/>
      <c r="G70" s="12"/>
      <c r="H70" s="12"/>
      <c r="I70" s="12"/>
      <c r="J70" s="12"/>
      <c r="K70" s="12"/>
      <c r="L70" s="12"/>
      <c r="M70" s="12"/>
      <c r="N70" s="12"/>
      <c r="O70" s="12"/>
      <c r="P70" s="12"/>
      <c r="Q70" s="12"/>
      <c r="R70" s="12"/>
      <c r="S70" s="12"/>
      <c r="T70" s="12"/>
      <c r="U70" s="12"/>
      <c r="V70" s="12"/>
      <c r="W70" s="12"/>
      <c r="AD70" s="12"/>
      <c r="AE70" s="12"/>
      <c r="AF70" s="12"/>
      <c r="AG70" s="12"/>
    </row>
    <row r="71" spans="1:33" ht="12.75">
      <c r="A71" s="12"/>
      <c r="B71" s="12"/>
      <c r="C71" s="12"/>
      <c r="D71" s="12"/>
      <c r="E71" s="12"/>
      <c r="F71" s="12"/>
      <c r="G71" s="12"/>
      <c r="H71" s="12"/>
      <c r="I71" s="12"/>
      <c r="J71" s="12"/>
      <c r="K71" s="12"/>
      <c r="L71" s="12"/>
      <c r="M71" s="12"/>
      <c r="N71" s="12"/>
      <c r="O71" s="12"/>
      <c r="P71" s="12"/>
      <c r="Q71" s="12"/>
      <c r="R71" s="12"/>
      <c r="S71" s="12"/>
      <c r="T71" s="12"/>
      <c r="U71" s="12"/>
      <c r="V71" s="12"/>
      <c r="W71" s="12"/>
      <c r="AD71" s="12"/>
      <c r="AE71" s="12"/>
      <c r="AF71" s="12"/>
      <c r="AG71" s="12"/>
    </row>
    <row r="72" spans="1:33" ht="12.75">
      <c r="A72" s="12"/>
      <c r="B72" s="12"/>
      <c r="C72" s="12"/>
      <c r="D72" s="12"/>
      <c r="E72" s="12"/>
      <c r="F72" s="12"/>
      <c r="G72" s="12"/>
      <c r="H72" s="12"/>
      <c r="I72" s="12"/>
      <c r="J72" s="12"/>
      <c r="K72" s="12"/>
      <c r="L72" s="12"/>
      <c r="M72" s="12"/>
      <c r="N72" s="12"/>
      <c r="O72" s="12"/>
      <c r="P72" s="12"/>
      <c r="Q72" s="12"/>
      <c r="R72" s="12"/>
      <c r="S72" s="12"/>
      <c r="T72" s="12"/>
      <c r="U72" s="12"/>
      <c r="V72" s="12"/>
      <c r="W72" s="12"/>
      <c r="AD72" s="12"/>
      <c r="AE72" s="12"/>
      <c r="AF72" s="12"/>
      <c r="AG72" s="12"/>
    </row>
  </sheetData>
  <sheetProtection sheet="1"/>
  <mergeCells count="8">
    <mergeCell ref="F14:G14"/>
    <mergeCell ref="C9:G9"/>
    <mergeCell ref="F11:G11"/>
    <mergeCell ref="F12:G12"/>
    <mergeCell ref="D14:E14"/>
    <mergeCell ref="D11:E11"/>
    <mergeCell ref="D12:E12"/>
    <mergeCell ref="D13:E13"/>
  </mergeCells>
  <printOptions/>
  <pageMargins left="0.787401575" right="0.787401575" top="0.984251969" bottom="0.984251969" header="0.5" footer="0.5"/>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Sheet5"/>
  <dimension ref="A2:L52"/>
  <sheetViews>
    <sheetView showGridLines="0" showRowColHeaders="0" zoomScalePageLayoutView="0" workbookViewId="0" topLeftCell="A1">
      <selection activeCell="Z27" sqref="Z27"/>
    </sheetView>
  </sheetViews>
  <sheetFormatPr defaultColWidth="9.140625" defaultRowHeight="12.75"/>
  <cols>
    <col min="1" max="1" width="7.7109375" style="0" customWidth="1"/>
    <col min="2" max="2" width="8.7109375" style="0" customWidth="1"/>
    <col min="3" max="9" width="8.8515625" style="0" customWidth="1"/>
  </cols>
  <sheetData>
    <row r="2" spans="2:12" ht="18" customHeight="1">
      <c r="B2" s="21" t="s">
        <v>223</v>
      </c>
      <c r="C2" s="6"/>
      <c r="D2" s="6"/>
      <c r="E2" s="6"/>
      <c r="F2" s="6"/>
      <c r="G2" s="6"/>
      <c r="L2" s="23"/>
    </row>
    <row r="3" spans="2:12" ht="18">
      <c r="B3" s="21" t="s">
        <v>18</v>
      </c>
      <c r="C3" s="6"/>
      <c r="D3" s="6"/>
      <c r="E3" s="6"/>
      <c r="F3" s="6"/>
      <c r="G3" s="6"/>
      <c r="L3" s="23" t="s">
        <v>304</v>
      </c>
    </row>
    <row r="5" ht="15.75">
      <c r="B5" s="22" t="s">
        <v>201</v>
      </c>
    </row>
    <row r="6" ht="13.5" customHeight="1"/>
    <row r="7" ht="13.5" customHeight="1">
      <c r="B7" s="23" t="s">
        <v>183</v>
      </c>
    </row>
    <row r="8" ht="13.5" customHeight="1">
      <c r="B8" s="23" t="s">
        <v>200</v>
      </c>
    </row>
    <row r="9" ht="13.5" customHeight="1">
      <c r="B9" s="23" t="s">
        <v>199</v>
      </c>
    </row>
    <row r="10" spans="2:8" ht="13.5" customHeight="1">
      <c r="B10" s="23" t="s">
        <v>17</v>
      </c>
      <c r="E10" s="113"/>
      <c r="F10" s="114"/>
      <c r="G10" s="114"/>
      <c r="H10" s="24"/>
    </row>
    <row r="11" ht="13.5" customHeight="1">
      <c r="B11" s="23"/>
    </row>
    <row r="12" ht="13.5" customHeight="1">
      <c r="B12" s="23" t="s">
        <v>24</v>
      </c>
    </row>
    <row r="13" spans="2:5" ht="13.5" customHeight="1">
      <c r="B13" s="23"/>
      <c r="C13" s="23" t="s">
        <v>183</v>
      </c>
      <c r="E13" s="24"/>
    </row>
    <row r="14" spans="2:6" ht="13.5" customHeight="1">
      <c r="B14" s="23"/>
      <c r="C14" s="23" t="s">
        <v>182</v>
      </c>
      <c r="E14" s="24"/>
      <c r="F14" s="24"/>
    </row>
    <row r="15" spans="2:6" ht="13.5" customHeight="1">
      <c r="B15" s="23"/>
      <c r="C15" s="23" t="s">
        <v>184</v>
      </c>
      <c r="E15" s="115"/>
      <c r="F15" s="115"/>
    </row>
    <row r="16" spans="2:6" ht="13.5" customHeight="1">
      <c r="B16" s="23"/>
      <c r="C16" s="23" t="s">
        <v>185</v>
      </c>
      <c r="E16" s="115"/>
      <c r="F16" s="115"/>
    </row>
    <row r="17" spans="2:6" ht="13.5" customHeight="1">
      <c r="B17" s="23"/>
      <c r="C17" s="23" t="s">
        <v>280</v>
      </c>
      <c r="E17" s="24"/>
      <c r="F17" s="24"/>
    </row>
    <row r="18" spans="2:6" ht="13.5" customHeight="1">
      <c r="B18" s="23"/>
      <c r="C18" s="23" t="s">
        <v>191</v>
      </c>
      <c r="E18" s="31"/>
      <c r="F18" s="31"/>
    </row>
    <row r="19" spans="2:3" ht="13.5" customHeight="1">
      <c r="B19" s="23"/>
      <c r="C19" s="23"/>
    </row>
    <row r="20" ht="13.5" customHeight="1">
      <c r="B20" s="63" t="s">
        <v>276</v>
      </c>
    </row>
    <row r="21" ht="13.5" customHeight="1"/>
    <row r="22" spans="3:9" ht="13.5" customHeight="1">
      <c r="C22" s="11"/>
      <c r="D22" s="110" t="s">
        <v>301</v>
      </c>
      <c r="E22" s="111"/>
      <c r="F22" s="111"/>
      <c r="G22" s="111"/>
      <c r="H22" s="111"/>
      <c r="I22" s="112"/>
    </row>
    <row r="23" spans="1:9" ht="13.5" customHeight="1">
      <c r="A23" s="11"/>
      <c r="B23" s="26"/>
      <c r="C23" s="27"/>
      <c r="D23" s="28"/>
      <c r="E23" s="30" t="s">
        <v>13</v>
      </c>
      <c r="F23" s="29"/>
      <c r="G23" s="28"/>
      <c r="H23" s="30" t="s">
        <v>14</v>
      </c>
      <c r="I23" s="29"/>
    </row>
    <row r="24" spans="2:12" ht="13.5" customHeight="1">
      <c r="B24" s="25" t="s">
        <v>25</v>
      </c>
      <c r="C24" s="25">
        <v>2010</v>
      </c>
      <c r="D24" s="25" t="s">
        <v>10</v>
      </c>
      <c r="E24" s="25" t="s">
        <v>11</v>
      </c>
      <c r="F24" s="25" t="s">
        <v>12</v>
      </c>
      <c r="G24" s="25" t="s">
        <v>10</v>
      </c>
      <c r="H24" s="25" t="s">
        <v>11</v>
      </c>
      <c r="I24" s="25" t="s">
        <v>12</v>
      </c>
      <c r="L24" s="23" t="s">
        <v>305</v>
      </c>
    </row>
    <row r="25" spans="2:10" ht="13.5" customHeight="1">
      <c r="B25" s="25">
        <v>2</v>
      </c>
      <c r="C25" s="49">
        <v>10</v>
      </c>
      <c r="D25" s="49">
        <v>10</v>
      </c>
      <c r="E25" s="49">
        <v>10</v>
      </c>
      <c r="F25" s="49">
        <v>10</v>
      </c>
      <c r="G25" s="49">
        <v>10</v>
      </c>
      <c r="H25" s="49">
        <v>10</v>
      </c>
      <c r="I25" s="49">
        <v>10</v>
      </c>
      <c r="J25" s="35"/>
    </row>
    <row r="26" spans="2:10" ht="13.5" customHeight="1">
      <c r="B26" s="25">
        <v>10</v>
      </c>
      <c r="C26" s="49">
        <v>10</v>
      </c>
      <c r="D26" s="49">
        <v>10</v>
      </c>
      <c r="E26" s="49">
        <v>10</v>
      </c>
      <c r="F26" s="49">
        <v>10</v>
      </c>
      <c r="G26" s="49">
        <v>10</v>
      </c>
      <c r="H26" s="49">
        <v>10</v>
      </c>
      <c r="I26" s="49">
        <v>10</v>
      </c>
      <c r="J26" s="35"/>
    </row>
    <row r="27" spans="2:10" ht="13.5" customHeight="1">
      <c r="B27" s="25">
        <v>20</v>
      </c>
      <c r="C27" s="49">
        <v>10</v>
      </c>
      <c r="D27" s="49">
        <v>10</v>
      </c>
      <c r="E27" s="49">
        <v>10</v>
      </c>
      <c r="F27" s="49">
        <v>10</v>
      </c>
      <c r="G27" s="49">
        <v>10</v>
      </c>
      <c r="H27" s="49">
        <v>10</v>
      </c>
      <c r="I27" s="49">
        <v>10</v>
      </c>
      <c r="J27" s="35"/>
    </row>
    <row r="28" spans="2:10" ht="13.5" customHeight="1">
      <c r="B28" s="25">
        <v>50</v>
      </c>
      <c r="C28" s="49">
        <v>10</v>
      </c>
      <c r="D28" s="49">
        <v>10</v>
      </c>
      <c r="E28" s="49">
        <v>10</v>
      </c>
      <c r="F28" s="49">
        <v>10</v>
      </c>
      <c r="G28" s="49">
        <v>10</v>
      </c>
      <c r="H28" s="49">
        <v>10</v>
      </c>
      <c r="I28" s="49">
        <v>10</v>
      </c>
      <c r="J28" s="35"/>
    </row>
    <row r="29" spans="2:10" ht="13.5" customHeight="1">
      <c r="B29" s="25">
        <v>100</v>
      </c>
      <c r="C29" s="49">
        <v>10</v>
      </c>
      <c r="D29" s="49">
        <v>10</v>
      </c>
      <c r="E29" s="49">
        <v>10</v>
      </c>
      <c r="F29" s="49">
        <v>10</v>
      </c>
      <c r="G29" s="49">
        <v>10</v>
      </c>
      <c r="H29" s="49">
        <v>10</v>
      </c>
      <c r="I29" s="49">
        <v>10</v>
      </c>
      <c r="J29" s="35"/>
    </row>
    <row r="30" spans="2:10" ht="12.75">
      <c r="B30" s="72" t="s">
        <v>302</v>
      </c>
      <c r="C30" s="72"/>
      <c r="D30" s="73"/>
      <c r="E30" s="73"/>
      <c r="F30" s="73"/>
      <c r="G30" s="35"/>
      <c r="H30" s="35"/>
      <c r="I30" s="35"/>
      <c r="J30" s="35"/>
    </row>
    <row r="31" spans="2:10" ht="12.75">
      <c r="B31" s="72" t="s">
        <v>297</v>
      </c>
      <c r="C31" s="72"/>
      <c r="D31" s="73"/>
      <c r="E31" s="73"/>
      <c r="F31" s="73"/>
      <c r="G31" s="35"/>
      <c r="H31" s="35"/>
      <c r="I31" s="35"/>
      <c r="J31" s="35"/>
    </row>
    <row r="32" spans="4:10" ht="12.75">
      <c r="D32" s="35"/>
      <c r="E32" s="35"/>
      <c r="F32" s="35"/>
      <c r="G32" s="35"/>
      <c r="H32" s="35"/>
      <c r="I32" s="35"/>
      <c r="J32" s="35"/>
    </row>
    <row r="33" spans="2:10" ht="14.25">
      <c r="B33" s="63" t="s">
        <v>277</v>
      </c>
      <c r="D33" s="35"/>
      <c r="E33" s="35"/>
      <c r="F33" s="35"/>
      <c r="G33" s="35"/>
      <c r="H33" s="35"/>
      <c r="I33" s="35"/>
      <c r="J33" s="35"/>
    </row>
    <row r="34" spans="4:10" ht="12.75">
      <c r="D34" s="35"/>
      <c r="E34" s="35"/>
      <c r="F34" s="35"/>
      <c r="G34" s="35"/>
      <c r="H34" s="35"/>
      <c r="I34" s="35"/>
      <c r="J34" s="35"/>
    </row>
    <row r="35" spans="4:10" ht="12.75">
      <c r="D35" s="110" t="s">
        <v>301</v>
      </c>
      <c r="E35" s="111"/>
      <c r="F35" s="111"/>
      <c r="G35" s="111"/>
      <c r="H35" s="111"/>
      <c r="I35" s="112"/>
      <c r="J35" s="35"/>
    </row>
    <row r="36" spans="2:10" ht="13.5" customHeight="1">
      <c r="B36" s="26"/>
      <c r="C36" s="27"/>
      <c r="D36" s="50"/>
      <c r="E36" s="51" t="s">
        <v>13</v>
      </c>
      <c r="F36" s="52"/>
      <c r="G36" s="50"/>
      <c r="H36" s="51" t="s">
        <v>14</v>
      </c>
      <c r="I36" s="52"/>
      <c r="J36" s="35"/>
    </row>
    <row r="37" spans="2:10" ht="13.5" customHeight="1">
      <c r="B37" s="25" t="s">
        <v>25</v>
      </c>
      <c r="C37" s="25">
        <v>2010</v>
      </c>
      <c r="D37" s="49" t="s">
        <v>10</v>
      </c>
      <c r="E37" s="49" t="s">
        <v>11</v>
      </c>
      <c r="F37" s="49" t="s">
        <v>12</v>
      </c>
      <c r="G37" s="49" t="s">
        <v>10</v>
      </c>
      <c r="H37" s="49" t="s">
        <v>11</v>
      </c>
      <c r="I37" s="49" t="s">
        <v>12</v>
      </c>
      <c r="J37" s="35"/>
    </row>
    <row r="38" spans="2:10" ht="13.5" customHeight="1">
      <c r="B38" s="25">
        <v>2</v>
      </c>
      <c r="C38" s="49">
        <v>10</v>
      </c>
      <c r="D38" s="49">
        <v>10</v>
      </c>
      <c r="E38" s="49">
        <v>10</v>
      </c>
      <c r="F38" s="49">
        <v>10</v>
      </c>
      <c r="G38" s="49">
        <v>10</v>
      </c>
      <c r="H38" s="49">
        <v>10</v>
      </c>
      <c r="I38" s="49">
        <v>10</v>
      </c>
      <c r="J38" s="35"/>
    </row>
    <row r="39" spans="2:9" ht="13.5" customHeight="1">
      <c r="B39" s="25">
        <v>10</v>
      </c>
      <c r="C39" s="49">
        <v>10</v>
      </c>
      <c r="D39" s="49">
        <v>10</v>
      </c>
      <c r="E39" s="49">
        <v>10</v>
      </c>
      <c r="F39" s="49">
        <v>10</v>
      </c>
      <c r="G39" s="49">
        <v>10</v>
      </c>
      <c r="H39" s="49">
        <v>10</v>
      </c>
      <c r="I39" s="49">
        <v>10</v>
      </c>
    </row>
    <row r="40" spans="2:9" ht="13.5" customHeight="1">
      <c r="B40" s="25">
        <v>20</v>
      </c>
      <c r="C40" s="49">
        <v>10</v>
      </c>
      <c r="D40" s="49">
        <v>10</v>
      </c>
      <c r="E40" s="49">
        <v>10</v>
      </c>
      <c r="F40" s="49">
        <v>10</v>
      </c>
      <c r="G40" s="49">
        <v>10</v>
      </c>
      <c r="H40" s="49">
        <v>10</v>
      </c>
      <c r="I40" s="49">
        <v>10</v>
      </c>
    </row>
    <row r="41" spans="2:9" ht="13.5" customHeight="1">
      <c r="B41" s="25">
        <v>50</v>
      </c>
      <c r="C41" s="49">
        <v>10</v>
      </c>
      <c r="D41" s="49">
        <v>10</v>
      </c>
      <c r="E41" s="49">
        <v>10</v>
      </c>
      <c r="F41" s="49">
        <v>10</v>
      </c>
      <c r="G41" s="49">
        <v>10</v>
      </c>
      <c r="H41" s="49">
        <v>10</v>
      </c>
      <c r="I41" s="49">
        <v>10</v>
      </c>
    </row>
    <row r="42" spans="2:9" ht="13.5" customHeight="1">
      <c r="B42" s="25">
        <v>100</v>
      </c>
      <c r="C42" s="49">
        <v>10</v>
      </c>
      <c r="D42" s="49">
        <v>10</v>
      </c>
      <c r="E42" s="49">
        <v>10</v>
      </c>
      <c r="F42" s="49">
        <v>10</v>
      </c>
      <c r="G42" s="49">
        <v>10</v>
      </c>
      <c r="H42" s="49">
        <v>10</v>
      </c>
      <c r="I42" s="49">
        <v>10</v>
      </c>
    </row>
    <row r="43" ht="12.75">
      <c r="B43" s="72" t="s">
        <v>302</v>
      </c>
    </row>
    <row r="44" ht="12.75">
      <c r="B44" s="72" t="s">
        <v>297</v>
      </c>
    </row>
    <row r="52" ht="12.75">
      <c r="B52" s="23"/>
    </row>
  </sheetData>
  <sheetProtection/>
  <mergeCells count="5">
    <mergeCell ref="D35:I35"/>
    <mergeCell ref="E10:G10"/>
    <mergeCell ref="E15:F15"/>
    <mergeCell ref="E16:F16"/>
    <mergeCell ref="D22:I22"/>
  </mergeCells>
  <printOptions/>
  <pageMargins left="0.75" right="0.75" top="1" bottom="1" header="0.5118110236220472" footer="0.5"/>
  <pageSetup horizontalDpi="300" verticalDpi="300" orientation="portrait" r:id="rId3"/>
  <headerFooter alignWithMargins="0">
    <oddFooter>&amp;LFloods and Droughts in NB /  2010-2100&amp;R&amp;P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dimension ref="B1:U102"/>
  <sheetViews>
    <sheetView showGridLines="0" showRowColHeaders="0" zoomScalePageLayoutView="0" workbookViewId="0" topLeftCell="A1">
      <selection activeCell="AF27" sqref="AF27"/>
    </sheetView>
  </sheetViews>
  <sheetFormatPr defaultColWidth="9.140625" defaultRowHeight="12.75"/>
  <cols>
    <col min="1" max="1" width="4.421875" style="0" customWidth="1"/>
    <col min="2" max="2" width="8.7109375" style="0" customWidth="1"/>
    <col min="3" max="9" width="8.8515625" style="0" customWidth="1"/>
  </cols>
  <sheetData>
    <row r="1" spans="12:21" ht="18" customHeight="1">
      <c r="L1" s="23"/>
      <c r="U1" s="23"/>
    </row>
    <row r="2" spans="2:21" ht="18" customHeight="1">
      <c r="B2" s="21" t="s">
        <v>223</v>
      </c>
      <c r="L2" s="23" t="s">
        <v>306</v>
      </c>
      <c r="U2" s="23" t="s">
        <v>307</v>
      </c>
    </row>
    <row r="3" ht="18" customHeight="1">
      <c r="B3" s="21" t="s">
        <v>18</v>
      </c>
    </row>
    <row r="4" ht="18" customHeight="1"/>
    <row r="5" ht="18" customHeight="1">
      <c r="B5" s="22" t="s">
        <v>23</v>
      </c>
    </row>
    <row r="6" ht="13.5" customHeight="1"/>
    <row r="7" ht="13.5" customHeight="1">
      <c r="B7" s="23" t="s">
        <v>183</v>
      </c>
    </row>
    <row r="8" ht="13.5" customHeight="1">
      <c r="B8" s="23" t="s">
        <v>200</v>
      </c>
    </row>
    <row r="9" ht="13.5" customHeight="1">
      <c r="B9" s="23" t="s">
        <v>199</v>
      </c>
    </row>
    <row r="10" spans="2:8" ht="13.5" customHeight="1">
      <c r="B10" s="23" t="s">
        <v>17</v>
      </c>
      <c r="E10" s="113"/>
      <c r="F10" s="114"/>
      <c r="G10" s="114"/>
      <c r="H10" s="24"/>
    </row>
    <row r="11" ht="13.5" customHeight="1">
      <c r="B11" s="23"/>
    </row>
    <row r="12" ht="13.5" customHeight="1">
      <c r="B12" s="23" t="s">
        <v>24</v>
      </c>
    </row>
    <row r="13" spans="2:5" ht="13.5" customHeight="1">
      <c r="B13" s="23"/>
      <c r="C13" s="23" t="s">
        <v>183</v>
      </c>
      <c r="E13" s="24"/>
    </row>
    <row r="14" spans="2:6" ht="13.5" customHeight="1">
      <c r="B14" s="23"/>
      <c r="C14" s="23" t="s">
        <v>182</v>
      </c>
      <c r="E14" s="24"/>
      <c r="F14" s="24"/>
    </row>
    <row r="15" spans="2:6" ht="13.5" customHeight="1">
      <c r="B15" s="23"/>
      <c r="C15" s="23" t="s">
        <v>184</v>
      </c>
      <c r="E15" s="115"/>
      <c r="F15" s="115"/>
    </row>
    <row r="16" spans="2:6" ht="13.5" customHeight="1">
      <c r="B16" s="23"/>
      <c r="C16" s="23" t="s">
        <v>185</v>
      </c>
      <c r="E16" s="115"/>
      <c r="F16" s="115"/>
    </row>
    <row r="17" spans="2:6" ht="13.5" customHeight="1">
      <c r="B17" s="23"/>
      <c r="C17" s="23" t="s">
        <v>280</v>
      </c>
      <c r="E17" s="24"/>
      <c r="F17" s="24"/>
    </row>
    <row r="18" spans="2:6" ht="13.5" customHeight="1">
      <c r="B18" s="23"/>
      <c r="C18" s="23" t="s">
        <v>191</v>
      </c>
      <c r="E18" s="31"/>
      <c r="F18" s="31"/>
    </row>
    <row r="19" spans="2:3" ht="13.5" customHeight="1">
      <c r="B19" s="23"/>
      <c r="C19" s="23"/>
    </row>
    <row r="20" ht="13.5" customHeight="1"/>
    <row r="21" ht="13.5" customHeight="1">
      <c r="B21" s="63" t="s">
        <v>224</v>
      </c>
    </row>
    <row r="22" spans="3:10" ht="13.5" customHeight="1">
      <c r="C22" s="11"/>
      <c r="E22" s="110" t="s">
        <v>301</v>
      </c>
      <c r="F22" s="111"/>
      <c r="G22" s="111"/>
      <c r="H22" s="111"/>
      <c r="I22" s="111"/>
      <c r="J22" s="112"/>
    </row>
    <row r="23" spans="2:10" ht="13.5" customHeight="1">
      <c r="B23" s="26"/>
      <c r="D23" s="27"/>
      <c r="E23" s="28"/>
      <c r="F23" s="30" t="s">
        <v>13</v>
      </c>
      <c r="G23" s="29"/>
      <c r="H23" s="28"/>
      <c r="I23" s="30" t="s">
        <v>14</v>
      </c>
      <c r="J23" s="29"/>
    </row>
    <row r="24" spans="2:10" ht="13.5" customHeight="1">
      <c r="B24" s="44" t="s">
        <v>25</v>
      </c>
      <c r="C24" s="45" t="s">
        <v>195</v>
      </c>
      <c r="D24" s="25">
        <v>2010</v>
      </c>
      <c r="E24" s="25" t="s">
        <v>10</v>
      </c>
      <c r="F24" s="25" t="s">
        <v>11</v>
      </c>
      <c r="G24" s="25" t="s">
        <v>12</v>
      </c>
      <c r="H24" s="25" t="s">
        <v>10</v>
      </c>
      <c r="I24" s="25" t="s">
        <v>11</v>
      </c>
      <c r="J24" s="25" t="s">
        <v>12</v>
      </c>
    </row>
    <row r="25" spans="2:10" ht="13.5" customHeight="1">
      <c r="B25" s="44"/>
      <c r="C25" s="29" t="s">
        <v>196</v>
      </c>
      <c r="D25" s="96">
        <v>1</v>
      </c>
      <c r="E25" s="96">
        <v>1</v>
      </c>
      <c r="F25" s="96">
        <v>1</v>
      </c>
      <c r="G25" s="96">
        <v>1</v>
      </c>
      <c r="H25" s="96">
        <v>1</v>
      </c>
      <c r="I25" s="96">
        <v>1</v>
      </c>
      <c r="J25" s="96">
        <v>1</v>
      </c>
    </row>
    <row r="26" spans="2:10" ht="13.5" customHeight="1">
      <c r="B26" s="47">
        <v>2</v>
      </c>
      <c r="C26" s="29" t="s">
        <v>197</v>
      </c>
      <c r="D26" s="96">
        <v>1</v>
      </c>
      <c r="E26" s="96">
        <v>1</v>
      </c>
      <c r="F26" s="96">
        <v>1</v>
      </c>
      <c r="G26" s="96">
        <v>1</v>
      </c>
      <c r="H26" s="96">
        <v>1</v>
      </c>
      <c r="I26" s="96">
        <v>1</v>
      </c>
      <c r="J26" s="96">
        <v>1</v>
      </c>
    </row>
    <row r="27" spans="2:10" ht="13.5" customHeight="1">
      <c r="B27" s="46"/>
      <c r="C27" s="29" t="s">
        <v>198</v>
      </c>
      <c r="D27" s="96">
        <v>1</v>
      </c>
      <c r="E27" s="96">
        <v>1</v>
      </c>
      <c r="F27" s="96">
        <v>1</v>
      </c>
      <c r="G27" s="96">
        <v>1</v>
      </c>
      <c r="H27" s="96">
        <v>1</v>
      </c>
      <c r="I27" s="96">
        <v>1</v>
      </c>
      <c r="J27" s="96">
        <v>1</v>
      </c>
    </row>
    <row r="28" spans="2:10" ht="13.5" customHeight="1">
      <c r="B28" s="44"/>
      <c r="C28" s="29" t="s">
        <v>196</v>
      </c>
      <c r="D28" s="96">
        <v>1</v>
      </c>
      <c r="E28" s="96">
        <v>1</v>
      </c>
      <c r="F28" s="96">
        <v>1</v>
      </c>
      <c r="G28" s="96">
        <v>1</v>
      </c>
      <c r="H28" s="96">
        <v>1</v>
      </c>
      <c r="I28" s="96">
        <v>1</v>
      </c>
      <c r="J28" s="96">
        <v>1</v>
      </c>
    </row>
    <row r="29" spans="2:10" ht="13.5" customHeight="1">
      <c r="B29" s="47">
        <v>10</v>
      </c>
      <c r="C29" s="29" t="s">
        <v>197</v>
      </c>
      <c r="D29" s="96">
        <v>1</v>
      </c>
      <c r="E29" s="96">
        <v>1</v>
      </c>
      <c r="F29" s="96">
        <v>1</v>
      </c>
      <c r="G29" s="96">
        <v>1</v>
      </c>
      <c r="H29" s="96">
        <v>1</v>
      </c>
      <c r="I29" s="96">
        <v>1</v>
      </c>
      <c r="J29" s="96">
        <v>1</v>
      </c>
    </row>
    <row r="30" spans="2:10" ht="13.5" customHeight="1">
      <c r="B30" s="46"/>
      <c r="C30" s="29" t="s">
        <v>198</v>
      </c>
      <c r="D30" s="96">
        <v>1</v>
      </c>
      <c r="E30" s="96">
        <v>1</v>
      </c>
      <c r="F30" s="96">
        <v>1</v>
      </c>
      <c r="G30" s="96">
        <v>1</v>
      </c>
      <c r="H30" s="96">
        <v>1</v>
      </c>
      <c r="I30" s="96">
        <v>1</v>
      </c>
      <c r="J30" s="96">
        <v>1</v>
      </c>
    </row>
    <row r="31" spans="2:10" ht="13.5" customHeight="1">
      <c r="B31" s="44"/>
      <c r="C31" s="29" t="s">
        <v>196</v>
      </c>
      <c r="D31" s="96">
        <v>1</v>
      </c>
      <c r="E31" s="96">
        <v>1</v>
      </c>
      <c r="F31" s="96">
        <v>1</v>
      </c>
      <c r="G31" s="96">
        <v>1</v>
      </c>
      <c r="H31" s="96">
        <v>1</v>
      </c>
      <c r="I31" s="96">
        <v>1</v>
      </c>
      <c r="J31" s="96">
        <v>1</v>
      </c>
    </row>
    <row r="32" spans="2:10" ht="13.5" customHeight="1">
      <c r="B32" s="47">
        <v>20</v>
      </c>
      <c r="C32" s="29" t="s">
        <v>197</v>
      </c>
      <c r="D32" s="96">
        <v>1</v>
      </c>
      <c r="E32" s="96">
        <v>1</v>
      </c>
      <c r="F32" s="96">
        <v>1</v>
      </c>
      <c r="G32" s="96">
        <v>1</v>
      </c>
      <c r="H32" s="96">
        <v>1</v>
      </c>
      <c r="I32" s="96">
        <v>1</v>
      </c>
      <c r="J32" s="96">
        <v>1</v>
      </c>
    </row>
    <row r="33" spans="2:10" ht="13.5" customHeight="1">
      <c r="B33" s="46"/>
      <c r="C33" s="29" t="s">
        <v>198</v>
      </c>
      <c r="D33" s="96">
        <v>1</v>
      </c>
      <c r="E33" s="96">
        <v>1</v>
      </c>
      <c r="F33" s="96">
        <v>1</v>
      </c>
      <c r="G33" s="96">
        <v>1</v>
      </c>
      <c r="H33" s="96">
        <v>1</v>
      </c>
      <c r="I33" s="96">
        <v>1</v>
      </c>
      <c r="J33" s="96">
        <v>1</v>
      </c>
    </row>
    <row r="34" spans="2:10" ht="13.5" customHeight="1">
      <c r="B34" s="44"/>
      <c r="C34" s="29" t="s">
        <v>196</v>
      </c>
      <c r="D34" s="96">
        <v>1</v>
      </c>
      <c r="E34" s="96">
        <v>1</v>
      </c>
      <c r="F34" s="96">
        <v>1</v>
      </c>
      <c r="G34" s="96">
        <v>1</v>
      </c>
      <c r="H34" s="96">
        <v>1</v>
      </c>
      <c r="I34" s="96">
        <v>1</v>
      </c>
      <c r="J34" s="96">
        <v>1</v>
      </c>
    </row>
    <row r="35" spans="2:10" ht="13.5" customHeight="1">
      <c r="B35" s="47">
        <v>50</v>
      </c>
      <c r="C35" s="29" t="s">
        <v>197</v>
      </c>
      <c r="D35" s="96">
        <v>1</v>
      </c>
      <c r="E35" s="96">
        <v>1</v>
      </c>
      <c r="F35" s="96">
        <v>1</v>
      </c>
      <c r="G35" s="96">
        <v>1</v>
      </c>
      <c r="H35" s="96">
        <v>1</v>
      </c>
      <c r="I35" s="96">
        <v>1</v>
      </c>
      <c r="J35" s="96">
        <v>1</v>
      </c>
    </row>
    <row r="36" spans="2:10" ht="13.5" customHeight="1">
      <c r="B36" s="46"/>
      <c r="C36" s="29" t="s">
        <v>198</v>
      </c>
      <c r="D36" s="96">
        <v>1</v>
      </c>
      <c r="E36" s="96">
        <v>1</v>
      </c>
      <c r="F36" s="96">
        <v>1</v>
      </c>
      <c r="G36" s="96">
        <v>1</v>
      </c>
      <c r="H36" s="96">
        <v>1</v>
      </c>
      <c r="I36" s="96">
        <v>1</v>
      </c>
      <c r="J36" s="96">
        <v>1</v>
      </c>
    </row>
    <row r="37" ht="13.5" customHeight="1">
      <c r="B37" s="72" t="s">
        <v>298</v>
      </c>
    </row>
    <row r="38" spans="2:11" ht="13.5" customHeight="1">
      <c r="B38" s="72" t="s">
        <v>297</v>
      </c>
      <c r="K38" s="11"/>
    </row>
    <row r="39" ht="13.5" customHeight="1"/>
    <row r="40" ht="13.5" customHeight="1"/>
    <row r="41" ht="13.5" customHeight="1"/>
    <row r="42" ht="13.5" customHeight="1"/>
    <row r="43" ht="13.5" customHeight="1"/>
    <row r="49" ht="12.75">
      <c r="B49" s="23"/>
    </row>
    <row r="102" ht="12.75">
      <c r="B102" s="23"/>
    </row>
  </sheetData>
  <sheetProtection/>
  <mergeCells count="4">
    <mergeCell ref="E10:G10"/>
    <mergeCell ref="E15:F15"/>
    <mergeCell ref="E16:F16"/>
    <mergeCell ref="E22:J22"/>
  </mergeCells>
  <printOptions/>
  <pageMargins left="0.75" right="0.75" top="1" bottom="1" header="0.5118110236220472" footer="0.5"/>
  <pageSetup horizontalDpi="300" verticalDpi="300" orientation="portrait" r:id="rId3"/>
  <headerFooter alignWithMargins="0">
    <oddFooter>&amp;LFloods and Droughts in NB / 2010-2100&amp;R&amp;P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
  <dimension ref="A1:BC105"/>
  <sheetViews>
    <sheetView zoomScalePageLayoutView="0" workbookViewId="0" topLeftCell="A30">
      <selection activeCell="B42" sqref="B42"/>
    </sheetView>
  </sheetViews>
  <sheetFormatPr defaultColWidth="9.140625" defaultRowHeight="12.75"/>
  <cols>
    <col min="1" max="1" width="12.140625" style="0" customWidth="1"/>
    <col min="2" max="2" width="11.7109375" style="0" customWidth="1"/>
    <col min="15" max="15" width="49.421875" style="0" customWidth="1"/>
    <col min="28" max="28" width="49.421875" style="0" customWidth="1"/>
  </cols>
  <sheetData>
    <row r="1" spans="1:42" ht="12.75">
      <c r="A1">
        <v>1</v>
      </c>
      <c r="N1" t="s">
        <v>203</v>
      </c>
      <c r="P1" t="s">
        <v>120</v>
      </c>
      <c r="Q1" t="s">
        <v>121</v>
      </c>
      <c r="R1" t="s">
        <v>126</v>
      </c>
      <c r="S1" t="s">
        <v>122</v>
      </c>
      <c r="T1" t="s">
        <v>123</v>
      </c>
      <c r="U1" t="s">
        <v>124</v>
      </c>
      <c r="V1" t="s">
        <v>125</v>
      </c>
      <c r="W1" t="s">
        <v>127</v>
      </c>
      <c r="X1" t="s">
        <v>128</v>
      </c>
      <c r="AA1" t="s">
        <v>202</v>
      </c>
      <c r="AC1" t="s">
        <v>120</v>
      </c>
      <c r="AD1" t="s">
        <v>121</v>
      </c>
      <c r="AE1" t="s">
        <v>127</v>
      </c>
      <c r="AH1" t="s">
        <v>204</v>
      </c>
      <c r="AL1" t="s">
        <v>209</v>
      </c>
      <c r="AP1" t="s">
        <v>198</v>
      </c>
    </row>
    <row r="2" spans="5:45" ht="12.75">
      <c r="E2" s="6" t="s">
        <v>15</v>
      </c>
      <c r="F2" s="6"/>
      <c r="G2" s="6"/>
      <c r="H2" s="6"/>
      <c r="I2" s="6"/>
      <c r="J2" s="6"/>
      <c r="K2" s="6"/>
      <c r="L2" s="6"/>
      <c r="P2">
        <v>1</v>
      </c>
      <c r="AC2">
        <v>1</v>
      </c>
      <c r="AH2" t="s">
        <v>205</v>
      </c>
      <c r="AI2" t="s">
        <v>206</v>
      </c>
      <c r="AJ2" t="s">
        <v>207</v>
      </c>
      <c r="AK2" t="s">
        <v>208</v>
      </c>
      <c r="AL2" t="s">
        <v>205</v>
      </c>
      <c r="AM2" t="s">
        <v>206</v>
      </c>
      <c r="AN2" t="s">
        <v>207</v>
      </c>
      <c r="AO2" t="s">
        <v>208</v>
      </c>
      <c r="AP2" t="s">
        <v>205</v>
      </c>
      <c r="AQ2" t="s">
        <v>206</v>
      </c>
      <c r="AR2" t="s">
        <v>207</v>
      </c>
      <c r="AS2" t="s">
        <v>208</v>
      </c>
    </row>
    <row r="3" spans="6:45" ht="12.75">
      <c r="F3" s="3"/>
      <c r="G3" s="4" t="s">
        <v>13</v>
      </c>
      <c r="H3" s="3"/>
      <c r="I3" s="1"/>
      <c r="J3" s="2" t="s">
        <v>14</v>
      </c>
      <c r="K3" s="1"/>
      <c r="L3" s="1"/>
      <c r="M3">
        <v>1</v>
      </c>
      <c r="N3" s="32" t="s">
        <v>26</v>
      </c>
      <c r="O3" s="32" t="s">
        <v>282</v>
      </c>
      <c r="P3" s="32">
        <v>14700</v>
      </c>
      <c r="Q3" s="33">
        <v>997</v>
      </c>
      <c r="R3" s="5">
        <v>2312.608653</v>
      </c>
      <c r="S3" s="5">
        <v>3254.165108</v>
      </c>
      <c r="T3" s="5">
        <v>3542.396075</v>
      </c>
      <c r="U3" s="5">
        <v>3867.397452</v>
      </c>
      <c r="V3" s="5">
        <v>4079.754989</v>
      </c>
      <c r="W3" t="s">
        <v>129</v>
      </c>
      <c r="AA3" t="s">
        <v>225</v>
      </c>
      <c r="AB3" t="s">
        <v>226</v>
      </c>
      <c r="AC3" s="66">
        <v>14700</v>
      </c>
      <c r="AD3">
        <v>997</v>
      </c>
      <c r="AE3" t="s">
        <v>129</v>
      </c>
      <c r="AH3" s="67">
        <v>32.3688908490963</v>
      </c>
      <c r="AI3" s="67">
        <v>19.61379031562127</v>
      </c>
      <c r="AJ3" s="67">
        <v>17.539921783535274</v>
      </c>
      <c r="AK3" s="67">
        <v>15.92159098432371</v>
      </c>
      <c r="AL3" s="67">
        <v>34.44635915738394</v>
      </c>
      <c r="AM3" s="67">
        <v>20.56785683379876</v>
      </c>
      <c r="AN3" s="67">
        <v>18.22658667382636</v>
      </c>
      <c r="AO3" s="67">
        <v>16.361693848437675</v>
      </c>
      <c r="AP3" s="67">
        <v>37.29370514353261</v>
      </c>
      <c r="AQ3" s="67">
        <v>21.816055204568094</v>
      </c>
      <c r="AR3" s="67">
        <v>19.100001284597916</v>
      </c>
      <c r="AS3" s="67">
        <v>16.88829983856609</v>
      </c>
    </row>
    <row r="4" spans="2:45" ht="12.75">
      <c r="B4" t="s">
        <v>0</v>
      </c>
      <c r="C4" t="s">
        <v>1</v>
      </c>
      <c r="E4" t="s">
        <v>9</v>
      </c>
      <c r="F4" t="s">
        <v>10</v>
      </c>
      <c r="G4" t="s">
        <v>11</v>
      </c>
      <c r="H4" t="s">
        <v>12</v>
      </c>
      <c r="I4" t="s">
        <v>10</v>
      </c>
      <c r="J4" t="s">
        <v>11</v>
      </c>
      <c r="K4" t="s">
        <v>12</v>
      </c>
      <c r="M4">
        <f>M3+1</f>
        <v>2</v>
      </c>
      <c r="N4" s="32" t="s">
        <v>27</v>
      </c>
      <c r="O4" s="32" t="s">
        <v>28</v>
      </c>
      <c r="P4" s="32">
        <v>1350</v>
      </c>
      <c r="Q4" s="33">
        <v>1060</v>
      </c>
      <c r="R4" s="5">
        <v>195.8120467</v>
      </c>
      <c r="S4" s="5">
        <v>315.258745</v>
      </c>
      <c r="T4" s="5">
        <v>361.3944914</v>
      </c>
      <c r="U4" s="5">
        <v>421.5226548</v>
      </c>
      <c r="V4" s="5">
        <v>466.8855708</v>
      </c>
      <c r="W4" t="s">
        <v>130</v>
      </c>
      <c r="AA4" t="s">
        <v>227</v>
      </c>
      <c r="AB4" t="s">
        <v>228</v>
      </c>
      <c r="AC4" s="66">
        <v>1350</v>
      </c>
      <c r="AD4">
        <v>1058</v>
      </c>
      <c r="AE4" t="s">
        <v>130</v>
      </c>
      <c r="AH4" s="68">
        <v>3.55</v>
      </c>
      <c r="AI4" s="68">
        <v>2.211776251082406</v>
      </c>
      <c r="AJ4" s="68">
        <v>1.9868075424799128</v>
      </c>
      <c r="AK4" s="68">
        <v>1.8075619978715511</v>
      </c>
      <c r="AL4" s="68">
        <v>3.715302939820008</v>
      </c>
      <c r="AM4" s="68">
        <v>2.335268603598942</v>
      </c>
      <c r="AN4" s="68">
        <v>2.1011558425194554</v>
      </c>
      <c r="AO4" s="68">
        <v>1.9140951925805252</v>
      </c>
      <c r="AP4" s="68">
        <v>3.911948127721498</v>
      </c>
      <c r="AQ4" s="68">
        <v>2.4639715423342556</v>
      </c>
      <c r="AR4" s="68">
        <v>2.212488479435567</v>
      </c>
      <c r="AS4" s="68">
        <v>2.0088871534269104</v>
      </c>
    </row>
    <row r="5" spans="1:45" ht="12.75">
      <c r="A5" t="s">
        <v>2</v>
      </c>
      <c r="B5">
        <v>46.8</v>
      </c>
      <c r="C5">
        <v>67.72</v>
      </c>
      <c r="E5" s="5">
        <v>1101.9976034453339</v>
      </c>
      <c r="F5" s="5">
        <v>1126.2746712089813</v>
      </c>
      <c r="G5" s="5">
        <v>1171.069419274158</v>
      </c>
      <c r="H5" s="5">
        <v>1163.204433277859</v>
      </c>
      <c r="I5" s="5">
        <v>1148.5116283088694</v>
      </c>
      <c r="J5" s="5">
        <v>1189.877172517157</v>
      </c>
      <c r="K5" s="5">
        <v>1271.253622378801</v>
      </c>
      <c r="L5" s="5"/>
      <c r="M5">
        <f aca="true" t="shared" si="0" ref="M5:M58">M4+1</f>
        <v>3</v>
      </c>
      <c r="N5" s="32" t="s">
        <v>29</v>
      </c>
      <c r="O5" s="32" t="s">
        <v>283</v>
      </c>
      <c r="P5" s="32">
        <v>21900</v>
      </c>
      <c r="Q5" s="33">
        <v>1010</v>
      </c>
      <c r="R5" s="5">
        <v>3196.456646</v>
      </c>
      <c r="S5" s="5">
        <v>4665.583383</v>
      </c>
      <c r="T5" s="5">
        <v>5115.401963</v>
      </c>
      <c r="U5" s="5">
        <v>5622.66494</v>
      </c>
      <c r="V5" s="5">
        <v>5954.152184</v>
      </c>
      <c r="W5" t="s">
        <v>155</v>
      </c>
      <c r="AA5" t="s">
        <v>229</v>
      </c>
      <c r="AB5" t="s">
        <v>230</v>
      </c>
      <c r="AC5" s="66">
        <v>199</v>
      </c>
      <c r="AD5">
        <v>975</v>
      </c>
      <c r="AE5" t="s">
        <v>131</v>
      </c>
      <c r="AH5" s="69">
        <v>0.4550638574018223</v>
      </c>
      <c r="AI5" s="69">
        <v>0.26200431542858504</v>
      </c>
      <c r="AJ5" s="69">
        <v>0.21262624451502615</v>
      </c>
      <c r="AK5" s="69">
        <v>0.16265756285582272</v>
      </c>
      <c r="AL5" s="69">
        <v>0.5034782749380147</v>
      </c>
      <c r="AM5" s="69">
        <v>0.2986503931947248</v>
      </c>
      <c r="AN5" s="69">
        <v>0.24439651327247888</v>
      </c>
      <c r="AO5" s="69">
        <v>0.18833853375924584</v>
      </c>
      <c r="AP5" s="69">
        <v>0.5502484398797182</v>
      </c>
      <c r="AQ5" s="69">
        <v>0.3336036215585489</v>
      </c>
      <c r="AR5" s="69">
        <v>0.2757836893306061</v>
      </c>
      <c r="AS5" s="69">
        <v>0.2157704895449456</v>
      </c>
    </row>
    <row r="6" spans="1:45" ht="12.75">
      <c r="A6" t="s">
        <v>3</v>
      </c>
      <c r="B6">
        <v>47.98</v>
      </c>
      <c r="C6">
        <v>66.3</v>
      </c>
      <c r="E6" s="5">
        <v>1054.3220055710303</v>
      </c>
      <c r="F6" s="5">
        <v>1080.6973131660288</v>
      </c>
      <c r="G6" s="5">
        <v>1128.7220998703124</v>
      </c>
      <c r="H6" s="5">
        <v>1113.657591942675</v>
      </c>
      <c r="I6" s="5">
        <v>1089.7302866508098</v>
      </c>
      <c r="J6" s="5">
        <v>1142.511757324388</v>
      </c>
      <c r="K6" s="5">
        <v>1228.8191204624845</v>
      </c>
      <c r="L6" s="5"/>
      <c r="M6">
        <f t="shared" si="0"/>
        <v>4</v>
      </c>
      <c r="N6" s="32" t="s">
        <v>30</v>
      </c>
      <c r="O6" s="32" t="s">
        <v>284</v>
      </c>
      <c r="P6" s="32">
        <v>1150</v>
      </c>
      <c r="Q6" s="33">
        <v>1070</v>
      </c>
      <c r="R6" s="5">
        <v>219.1979898</v>
      </c>
      <c r="S6" s="5">
        <v>348.9622442</v>
      </c>
      <c r="T6" s="5">
        <v>393.6795235</v>
      </c>
      <c r="U6" s="5">
        <v>447.9222641</v>
      </c>
      <c r="V6" s="5">
        <v>486.0392006</v>
      </c>
      <c r="W6" t="s">
        <v>157</v>
      </c>
      <c r="AA6" t="s">
        <v>231</v>
      </c>
      <c r="AB6" t="s">
        <v>232</v>
      </c>
      <c r="AC6" s="66">
        <v>1210</v>
      </c>
      <c r="AD6">
        <v>958</v>
      </c>
      <c r="AE6" t="s">
        <v>133</v>
      </c>
      <c r="AH6" s="68">
        <v>1.1917673909668776</v>
      </c>
      <c r="AI6" s="69">
        <v>0.5637449698825399</v>
      </c>
      <c r="AJ6" s="69">
        <v>0.4960350095136669</v>
      </c>
      <c r="AK6" s="69">
        <v>0.4537290012535806</v>
      </c>
      <c r="AL6" s="68">
        <v>1.4159433186185657</v>
      </c>
      <c r="AM6" s="69">
        <v>0.6839441500188597</v>
      </c>
      <c r="AN6" s="69">
        <v>0.603780231162905</v>
      </c>
      <c r="AO6" s="69">
        <v>0.5532775553121266</v>
      </c>
      <c r="AP6" s="68">
        <v>1.7144571240727458</v>
      </c>
      <c r="AQ6" s="69">
        <v>0.8025103889106089</v>
      </c>
      <c r="AR6" s="69">
        <v>0.686831880705213</v>
      </c>
      <c r="AS6" s="69">
        <v>0.6080160166434504</v>
      </c>
    </row>
    <row r="7" spans="1:45" ht="12.75">
      <c r="A7" t="s">
        <v>4</v>
      </c>
      <c r="B7">
        <v>47.02</v>
      </c>
      <c r="C7">
        <v>65.45</v>
      </c>
      <c r="E7" s="5">
        <v>1109.22</v>
      </c>
      <c r="F7" s="5">
        <v>1134.5609008213673</v>
      </c>
      <c r="G7" s="5">
        <v>1187.885650878105</v>
      </c>
      <c r="H7" s="5">
        <v>1170.9214428162431</v>
      </c>
      <c r="I7" s="5">
        <v>1158.9560045520125</v>
      </c>
      <c r="J7" s="5">
        <v>1202.8373459119427</v>
      </c>
      <c r="K7" s="5">
        <v>1277.3965625702253</v>
      </c>
      <c r="L7" s="5"/>
      <c r="M7">
        <f t="shared" si="0"/>
        <v>5</v>
      </c>
      <c r="N7" s="32" t="s">
        <v>31</v>
      </c>
      <c r="O7" s="32" t="s">
        <v>32</v>
      </c>
      <c r="P7" s="32">
        <v>199</v>
      </c>
      <c r="Q7" s="33">
        <v>975</v>
      </c>
      <c r="R7" s="35">
        <v>33.52696183</v>
      </c>
      <c r="S7" s="35">
        <v>48.92653719</v>
      </c>
      <c r="T7" s="35">
        <v>55.44088176</v>
      </c>
      <c r="U7" s="35">
        <v>64.44037419</v>
      </c>
      <c r="V7" s="35">
        <v>71.63049423</v>
      </c>
      <c r="W7" t="s">
        <v>131</v>
      </c>
      <c r="AA7" t="s">
        <v>233</v>
      </c>
      <c r="AB7" t="s">
        <v>40</v>
      </c>
      <c r="AC7" s="66">
        <v>484</v>
      </c>
      <c r="AD7">
        <v>925</v>
      </c>
      <c r="AE7" t="s">
        <v>134</v>
      </c>
      <c r="AH7" s="69">
        <v>0.7950560802029146</v>
      </c>
      <c r="AI7" s="69">
        <v>0.3392702723178571</v>
      </c>
      <c r="AJ7" s="69">
        <v>0.26761573372415515</v>
      </c>
      <c r="AK7" s="69">
        <v>0.21273370859249635</v>
      </c>
      <c r="AL7" s="69">
        <v>0.9729928425325777</v>
      </c>
      <c r="AM7" s="69">
        <v>0.4257152701584927</v>
      </c>
      <c r="AN7" s="69">
        <v>0.3276640970983148</v>
      </c>
      <c r="AO7" s="69">
        <v>0.24688361700342898</v>
      </c>
      <c r="AP7" s="68">
        <v>1.105224749502502</v>
      </c>
      <c r="AQ7" s="69">
        <v>0.49030351234022257</v>
      </c>
      <c r="AR7" s="69">
        <v>0.3736857207122921</v>
      </c>
      <c r="AS7" s="69">
        <v>0.2744705607767849</v>
      </c>
    </row>
    <row r="8" spans="1:45" ht="12.75">
      <c r="A8" t="s">
        <v>5</v>
      </c>
      <c r="B8">
        <v>46.55</v>
      </c>
      <c r="C8">
        <v>66.15</v>
      </c>
      <c r="E8" s="5">
        <v>1143.196666666667</v>
      </c>
      <c r="F8" s="5">
        <v>1166.9948441146173</v>
      </c>
      <c r="G8" s="5">
        <v>1217.6631543281867</v>
      </c>
      <c r="H8" s="5">
        <v>1201.3361798915003</v>
      </c>
      <c r="I8" s="5">
        <v>1193.5163544035906</v>
      </c>
      <c r="J8" s="5">
        <v>1235.754004890695</v>
      </c>
      <c r="K8" s="5">
        <v>1310.356876198018</v>
      </c>
      <c r="L8" s="5"/>
      <c r="M8">
        <f t="shared" si="0"/>
        <v>6</v>
      </c>
      <c r="N8" s="32" t="s">
        <v>33</v>
      </c>
      <c r="O8" s="32" t="s">
        <v>285</v>
      </c>
      <c r="P8" s="32">
        <v>6060</v>
      </c>
      <c r="Q8" s="33">
        <v>934</v>
      </c>
      <c r="R8" s="5">
        <v>944.9382377</v>
      </c>
      <c r="S8" s="5">
        <v>1328.414615</v>
      </c>
      <c r="T8" s="5">
        <v>1447.214877</v>
      </c>
      <c r="U8" s="5">
        <v>1582.152026</v>
      </c>
      <c r="V8" s="5">
        <v>1670.96577</v>
      </c>
      <c r="W8" t="s">
        <v>156</v>
      </c>
      <c r="AA8" t="s">
        <v>41</v>
      </c>
      <c r="AB8" t="s">
        <v>234</v>
      </c>
      <c r="AC8" s="66">
        <v>350</v>
      </c>
      <c r="AD8">
        <v>1132</v>
      </c>
      <c r="AE8" t="s">
        <v>135</v>
      </c>
      <c r="AH8" s="69">
        <v>0.4615201303996899</v>
      </c>
      <c r="AI8" s="69">
        <v>0.2514454356313188</v>
      </c>
      <c r="AJ8" s="69">
        <v>0.20424158270891457</v>
      </c>
      <c r="AK8" s="69">
        <v>0.15997214435159937</v>
      </c>
      <c r="AL8" s="69">
        <v>0.5415558567084126</v>
      </c>
      <c r="AM8" s="69">
        <v>0.3168025681586573</v>
      </c>
      <c r="AN8" s="69">
        <v>0.26947910991451074</v>
      </c>
      <c r="AO8" s="69">
        <v>0.22673660052076997</v>
      </c>
      <c r="AP8" s="69">
        <v>0.6376681870865957</v>
      </c>
      <c r="AQ8" s="69">
        <v>0.37914931843066446</v>
      </c>
      <c r="AR8" s="69">
        <v>0.3233641568585779</v>
      </c>
      <c r="AS8" s="69">
        <v>0.27226049497680344</v>
      </c>
    </row>
    <row r="9" spans="1:45" ht="12.75">
      <c r="A9" t="s">
        <v>6</v>
      </c>
      <c r="B9">
        <v>45.87</v>
      </c>
      <c r="C9">
        <v>66.53</v>
      </c>
      <c r="E9" s="5">
        <v>1143.933333333333</v>
      </c>
      <c r="F9" s="5">
        <v>1174.415202685688</v>
      </c>
      <c r="G9" s="5">
        <v>1219.483512668</v>
      </c>
      <c r="H9" s="5">
        <v>1204.2663616096413</v>
      </c>
      <c r="I9" s="5">
        <v>1198.8777473886498</v>
      </c>
      <c r="J9" s="5">
        <v>1232.3219966288234</v>
      </c>
      <c r="K9" s="5">
        <v>1312.227104092324</v>
      </c>
      <c r="L9" s="5"/>
      <c r="M9">
        <f t="shared" si="0"/>
        <v>7</v>
      </c>
      <c r="N9" s="32" t="s">
        <v>34</v>
      </c>
      <c r="O9" s="32" t="s">
        <v>35</v>
      </c>
      <c r="P9" s="32">
        <v>230</v>
      </c>
      <c r="Q9" s="33">
        <v>1030</v>
      </c>
      <c r="R9" s="35">
        <v>40.00949985</v>
      </c>
      <c r="S9" s="35">
        <v>65.15628046</v>
      </c>
      <c r="T9" s="35">
        <v>75.41541178</v>
      </c>
      <c r="U9" s="35">
        <v>89.26152222</v>
      </c>
      <c r="V9" s="5">
        <v>100.0732797</v>
      </c>
      <c r="W9" t="s">
        <v>158</v>
      </c>
      <c r="AA9" t="s">
        <v>42</v>
      </c>
      <c r="AB9" t="s">
        <v>43</v>
      </c>
      <c r="AC9" s="66">
        <v>156</v>
      </c>
      <c r="AD9">
        <v>1099</v>
      </c>
      <c r="AE9" t="s">
        <v>159</v>
      </c>
      <c r="AH9" s="69">
        <v>0.21758579254560229</v>
      </c>
      <c r="AI9" s="69">
        <v>0.10056837378417721</v>
      </c>
      <c r="AJ9" s="70">
        <v>0.08080764075060973</v>
      </c>
      <c r="AK9" s="70">
        <v>0.06505863775715125</v>
      </c>
      <c r="AL9" s="69">
        <v>0.26810143631289146</v>
      </c>
      <c r="AM9" s="69">
        <v>0.12600812250018145</v>
      </c>
      <c r="AN9" s="71">
        <v>0.09996903677203448</v>
      </c>
      <c r="AO9" s="70">
        <v>0.07824159869602197</v>
      </c>
      <c r="AP9" s="69">
        <v>0.31817482693251586</v>
      </c>
      <c r="AQ9" s="69">
        <v>0.153282205516468</v>
      </c>
      <c r="AR9" s="69">
        <v>0.12393540082660079</v>
      </c>
      <c r="AS9" s="70">
        <v>0.0998479465065375</v>
      </c>
    </row>
    <row r="10" spans="1:45" ht="12.75">
      <c r="A10" t="s">
        <v>7</v>
      </c>
      <c r="B10">
        <v>46.1</v>
      </c>
      <c r="C10">
        <v>64.78</v>
      </c>
      <c r="E10" s="5">
        <v>1223.14</v>
      </c>
      <c r="F10" s="5">
        <v>1261.2783039238864</v>
      </c>
      <c r="G10" s="5">
        <v>1321.0022123324788</v>
      </c>
      <c r="H10" s="5">
        <v>1297.8504628896485</v>
      </c>
      <c r="I10" s="5">
        <v>1307.0530742078788</v>
      </c>
      <c r="J10" s="5">
        <v>1333.7037880674575</v>
      </c>
      <c r="K10" s="5">
        <v>1389.2519890589497</v>
      </c>
      <c r="L10" s="5"/>
      <c r="M10">
        <f t="shared" si="0"/>
        <v>8</v>
      </c>
      <c r="N10" s="32" t="s">
        <v>36</v>
      </c>
      <c r="O10" s="32" t="s">
        <v>286</v>
      </c>
      <c r="P10" s="32">
        <v>34200</v>
      </c>
      <c r="Q10" s="33">
        <v>1010</v>
      </c>
      <c r="R10" s="5">
        <v>4745.036056</v>
      </c>
      <c r="S10" s="5">
        <v>7269.491762</v>
      </c>
      <c r="T10" s="5">
        <v>7982.092937</v>
      </c>
      <c r="U10" s="5">
        <v>8747.029899</v>
      </c>
      <c r="V10" s="5">
        <v>9222.815333</v>
      </c>
      <c r="W10" t="s">
        <v>132</v>
      </c>
      <c r="AA10" t="s">
        <v>44</v>
      </c>
      <c r="AB10" t="s">
        <v>235</v>
      </c>
      <c r="AC10" s="66">
        <v>234</v>
      </c>
      <c r="AD10">
        <v>1115</v>
      </c>
      <c r="AE10" t="s">
        <v>136</v>
      </c>
      <c r="AH10" s="69">
        <v>0.27756491833222174</v>
      </c>
      <c r="AI10" s="70">
        <v>0.09844683647617414</v>
      </c>
      <c r="AJ10" s="70">
        <v>0.07541188646605758</v>
      </c>
      <c r="AK10" s="70">
        <v>0.059600873439367416</v>
      </c>
      <c r="AL10" s="69">
        <v>0.3107355200533918</v>
      </c>
      <c r="AM10" s="69">
        <v>0.11602780361015906</v>
      </c>
      <c r="AN10" s="70">
        <v>0.09130665448876402</v>
      </c>
      <c r="AO10" s="70">
        <v>0.07445486437953207</v>
      </c>
      <c r="AP10" s="69">
        <v>0.3353102596723878</v>
      </c>
      <c r="AQ10" s="69">
        <v>0.13227354287341475</v>
      </c>
      <c r="AR10" s="69">
        <v>0.10938354410529863</v>
      </c>
      <c r="AS10" s="70">
        <v>0.09473975003707398</v>
      </c>
    </row>
    <row r="11" spans="1:45" ht="12.75">
      <c r="A11" t="s">
        <v>8</v>
      </c>
      <c r="B11">
        <v>45.32</v>
      </c>
      <c r="C11">
        <v>65.88</v>
      </c>
      <c r="E11" s="5">
        <v>1396.8</v>
      </c>
      <c r="F11" s="5">
        <v>1436.4</v>
      </c>
      <c r="G11" s="5">
        <v>1494</v>
      </c>
      <c r="H11" s="5">
        <v>1474.8</v>
      </c>
      <c r="I11" s="5">
        <v>1467.6</v>
      </c>
      <c r="J11" s="5">
        <v>1506.48</v>
      </c>
      <c r="K11" s="5">
        <v>1602</v>
      </c>
      <c r="L11" s="5"/>
      <c r="M11">
        <f t="shared" si="0"/>
        <v>9</v>
      </c>
      <c r="N11" s="32" t="s">
        <v>37</v>
      </c>
      <c r="O11" s="32" t="s">
        <v>38</v>
      </c>
      <c r="P11" s="32">
        <v>1210</v>
      </c>
      <c r="Q11" s="33">
        <v>958</v>
      </c>
      <c r="R11" s="5">
        <v>236.1905767</v>
      </c>
      <c r="S11" s="5">
        <v>378.3028723</v>
      </c>
      <c r="T11" s="5">
        <v>433.1851107</v>
      </c>
      <c r="U11" s="5">
        <v>504.7058529</v>
      </c>
      <c r="V11" s="5">
        <v>558.6588278</v>
      </c>
      <c r="W11" t="s">
        <v>133</v>
      </c>
      <c r="AA11" t="s">
        <v>236</v>
      </c>
      <c r="AB11" t="s">
        <v>237</v>
      </c>
      <c r="AC11" s="66">
        <v>240</v>
      </c>
      <c r="AD11">
        <v>1058</v>
      </c>
      <c r="AE11" t="s">
        <v>160</v>
      </c>
      <c r="AH11" s="70">
        <v>0.06004921437671339</v>
      </c>
      <c r="AI11" s="69">
        <v>0.020835417045287727</v>
      </c>
      <c r="AJ11" s="69">
        <v>0.017519036396727132</v>
      </c>
      <c r="AK11" s="69">
        <v>0.015692879978584755</v>
      </c>
      <c r="AL11" s="70">
        <v>0.0878851291210346</v>
      </c>
      <c r="AM11" s="70">
        <v>0.028786781695274467</v>
      </c>
      <c r="AN11" s="70">
        <v>0.02289831175450799</v>
      </c>
      <c r="AO11" s="70">
        <v>0.019368394373547135</v>
      </c>
      <c r="AP11" s="69">
        <v>0.11625332451558672</v>
      </c>
      <c r="AQ11" s="70">
        <v>0.03412865656824021</v>
      </c>
      <c r="AR11" s="70">
        <v>0.025491546421939577</v>
      </c>
      <c r="AS11" s="70">
        <v>0.020165099664945223</v>
      </c>
    </row>
    <row r="12" spans="13:45" ht="12.75">
      <c r="M12">
        <f t="shared" si="0"/>
        <v>10</v>
      </c>
      <c r="N12" s="32" t="s">
        <v>39</v>
      </c>
      <c r="O12" s="32" t="s">
        <v>40</v>
      </c>
      <c r="P12" s="32">
        <v>484</v>
      </c>
      <c r="Q12" s="33">
        <v>925</v>
      </c>
      <c r="R12" s="35">
        <v>92.07713014</v>
      </c>
      <c r="S12" s="5">
        <v>156.0533697</v>
      </c>
      <c r="T12" s="5">
        <v>186.6296076</v>
      </c>
      <c r="U12" s="5">
        <v>232.3756617</v>
      </c>
      <c r="V12" s="5">
        <v>271.886915</v>
      </c>
      <c r="W12" t="s">
        <v>134</v>
      </c>
      <c r="AA12" t="s">
        <v>50</v>
      </c>
      <c r="AB12" t="s">
        <v>51</v>
      </c>
      <c r="AC12" s="66">
        <v>531</v>
      </c>
      <c r="AD12">
        <v>1069</v>
      </c>
      <c r="AE12" t="s">
        <v>138</v>
      </c>
      <c r="AH12" s="69">
        <v>0.614172216738315</v>
      </c>
      <c r="AI12" s="69">
        <v>0.2273179377552283</v>
      </c>
      <c r="AJ12" s="69">
        <v>0.1722404395330397</v>
      </c>
      <c r="AK12" s="69">
        <v>0.1322914030205523</v>
      </c>
      <c r="AL12" s="69">
        <v>0.7508109361581952</v>
      </c>
      <c r="AM12" s="69">
        <v>0.3004715066884347</v>
      </c>
      <c r="AN12" s="69">
        <v>0.2278255324489572</v>
      </c>
      <c r="AO12" s="69">
        <v>0.17138440041183228</v>
      </c>
      <c r="AP12" s="69">
        <v>0.8556536628482787</v>
      </c>
      <c r="AQ12" s="69">
        <v>0.34588570869134333</v>
      </c>
      <c r="AR12" s="69">
        <v>0.26598663216936513</v>
      </c>
      <c r="AS12" s="69">
        <v>0.20489216275502345</v>
      </c>
    </row>
    <row r="13" spans="13:45" ht="12.75">
      <c r="M13">
        <f t="shared" si="0"/>
        <v>11</v>
      </c>
      <c r="N13" s="32" t="s">
        <v>41</v>
      </c>
      <c r="O13" s="32" t="s">
        <v>234</v>
      </c>
      <c r="P13" s="32">
        <v>350</v>
      </c>
      <c r="Q13" s="33">
        <v>1130</v>
      </c>
      <c r="R13" s="35">
        <v>79.62536737</v>
      </c>
      <c r="S13" s="5">
        <v>134.6166671</v>
      </c>
      <c r="T13" s="5">
        <v>157.9790792</v>
      </c>
      <c r="U13" s="5">
        <v>190.3435126</v>
      </c>
      <c r="V13" s="5">
        <v>216.2713538</v>
      </c>
      <c r="W13" t="s">
        <v>135</v>
      </c>
      <c r="AA13" t="s">
        <v>238</v>
      </c>
      <c r="AB13" t="s">
        <v>53</v>
      </c>
      <c r="AC13" s="66">
        <v>1450</v>
      </c>
      <c r="AD13">
        <v>1214</v>
      </c>
      <c r="AE13" t="s">
        <v>161</v>
      </c>
      <c r="AH13" s="68">
        <v>3.8779853382286316</v>
      </c>
      <c r="AI13" s="68">
        <v>2.6878894241962823</v>
      </c>
      <c r="AJ13" s="68">
        <v>2.4716162968367628</v>
      </c>
      <c r="AK13" s="68">
        <v>2.2920040776776207</v>
      </c>
      <c r="AL13" s="68">
        <v>4.316946443469465</v>
      </c>
      <c r="AM13" s="68">
        <v>2.896947347736881</v>
      </c>
      <c r="AN13" s="68">
        <v>2.6381326007029173</v>
      </c>
      <c r="AO13" s="68">
        <v>2.4228322961165443</v>
      </c>
      <c r="AP13" s="68">
        <v>4.810994570375152</v>
      </c>
      <c r="AQ13" s="68">
        <v>3.2281437168978218</v>
      </c>
      <c r="AR13" s="68">
        <v>2.921764072992971</v>
      </c>
      <c r="AS13" s="68">
        <v>2.658060393200885</v>
      </c>
    </row>
    <row r="14" spans="13:45" ht="12.75">
      <c r="M14">
        <f t="shared" si="0"/>
        <v>12</v>
      </c>
      <c r="N14" s="32" t="s">
        <v>42</v>
      </c>
      <c r="O14" s="32" t="s">
        <v>43</v>
      </c>
      <c r="P14" s="32">
        <v>156</v>
      </c>
      <c r="Q14" s="33">
        <v>1100</v>
      </c>
      <c r="R14" s="35">
        <v>34.06948087</v>
      </c>
      <c r="S14" s="35">
        <v>62.31461496</v>
      </c>
      <c r="T14" s="35">
        <v>75.48924026</v>
      </c>
      <c r="U14" s="5">
        <v>94.88651261</v>
      </c>
      <c r="V14" s="5">
        <v>111.3801185</v>
      </c>
      <c r="W14" t="s">
        <v>159</v>
      </c>
      <c r="AA14" t="s">
        <v>239</v>
      </c>
      <c r="AB14" t="s">
        <v>55</v>
      </c>
      <c r="AC14" s="66">
        <v>6.48</v>
      </c>
      <c r="AD14">
        <v>1225</v>
      </c>
      <c r="AE14" t="s">
        <v>162</v>
      </c>
      <c r="AH14" s="70">
        <v>0.02192016194140029</v>
      </c>
      <c r="AI14" s="70">
        <v>0.015797417606658752</v>
      </c>
      <c r="AJ14" s="70">
        <v>0.014598997125520692</v>
      </c>
      <c r="AK14" s="70">
        <v>0.013560933675572436</v>
      </c>
      <c r="AL14" s="70">
        <v>0.024077756600247264</v>
      </c>
      <c r="AM14" s="70">
        <v>0.017528976009700332</v>
      </c>
      <c r="AN14" s="70">
        <v>0.016308358368757724</v>
      </c>
      <c r="AO14" s="70">
        <v>0.015280040116756285</v>
      </c>
      <c r="AP14" s="70">
        <v>0.025951093362054815</v>
      </c>
      <c r="AQ14" s="70">
        <v>0.01888622513261976</v>
      </c>
      <c r="AR14" s="70">
        <v>0.017903092882534066</v>
      </c>
      <c r="AS14" s="70">
        <v>0.01719882519991398</v>
      </c>
    </row>
    <row r="15" spans="13:45" ht="12.75">
      <c r="M15">
        <f t="shared" si="0"/>
        <v>13</v>
      </c>
      <c r="N15" s="32" t="s">
        <v>44</v>
      </c>
      <c r="O15" s="32" t="s">
        <v>45</v>
      </c>
      <c r="P15" s="32">
        <v>234</v>
      </c>
      <c r="Q15" s="33">
        <v>1120</v>
      </c>
      <c r="R15" s="35">
        <v>36.40890278</v>
      </c>
      <c r="S15" s="35">
        <v>57.69171233</v>
      </c>
      <c r="T15" s="35">
        <v>66.1617192</v>
      </c>
      <c r="U15" s="35">
        <v>77.41301328</v>
      </c>
      <c r="V15" s="35">
        <v>86.06236301</v>
      </c>
      <c r="W15" t="s">
        <v>136</v>
      </c>
      <c r="AA15" t="s">
        <v>240</v>
      </c>
      <c r="AB15" t="s">
        <v>241</v>
      </c>
      <c r="AC15" s="66">
        <v>557</v>
      </c>
      <c r="AD15">
        <v>1154</v>
      </c>
      <c r="AE15" t="s">
        <v>160</v>
      </c>
      <c r="AH15" s="69">
        <v>0.3326910876846408</v>
      </c>
      <c r="AI15" s="70">
        <v>0.04380930243270367</v>
      </c>
      <c r="AJ15" s="70">
        <v>0.017786720453282112</v>
      </c>
      <c r="AK15" s="70">
        <v>0.002983931700912122</v>
      </c>
      <c r="AL15" s="69">
        <v>0.4023000131631151</v>
      </c>
      <c r="AM15" s="70">
        <v>0.05697652969584042</v>
      </c>
      <c r="AN15" s="70">
        <v>0.02380719412179296</v>
      </c>
      <c r="AO15" s="70">
        <v>0.00430000524281576</v>
      </c>
      <c r="AP15" s="69">
        <v>0.47339909415524045</v>
      </c>
      <c r="AQ15" s="70">
        <v>0.06967091206187528</v>
      </c>
      <c r="AR15" s="70">
        <v>0.03373580566249712</v>
      </c>
      <c r="AS15" s="70">
        <v>0.01342040752043095</v>
      </c>
    </row>
    <row r="16" spans="13:45" ht="12.75">
      <c r="M16">
        <f t="shared" si="0"/>
        <v>14</v>
      </c>
      <c r="N16" s="32" t="s">
        <v>46</v>
      </c>
      <c r="O16" s="32" t="s">
        <v>287</v>
      </c>
      <c r="P16" s="32">
        <v>39900</v>
      </c>
      <c r="Q16" s="34">
        <v>1010</v>
      </c>
      <c r="R16" s="5">
        <v>5840.466459</v>
      </c>
      <c r="S16" s="5">
        <v>8774.887062</v>
      </c>
      <c r="T16" s="5">
        <v>9963.991656</v>
      </c>
      <c r="U16" s="5">
        <v>11561.92166</v>
      </c>
      <c r="V16" s="5">
        <v>12804.36885</v>
      </c>
      <c r="W16" t="s">
        <v>137</v>
      </c>
      <c r="AA16" t="s">
        <v>242</v>
      </c>
      <c r="AB16" t="s">
        <v>243</v>
      </c>
      <c r="AC16" s="66">
        <v>34.4</v>
      </c>
      <c r="AD16">
        <v>1175</v>
      </c>
      <c r="AE16" t="s">
        <v>138</v>
      </c>
      <c r="AH16" s="70">
        <v>0.07670040009082989</v>
      </c>
      <c r="AI16" s="70">
        <v>0.04330503376544285</v>
      </c>
      <c r="AJ16" s="70">
        <v>0.03848718476289631</v>
      </c>
      <c r="AK16" s="70">
        <v>0.034967358616649555</v>
      </c>
      <c r="AL16" s="70">
        <v>0.0852625345811383</v>
      </c>
      <c r="AM16" s="70">
        <v>0.04884737298000161</v>
      </c>
      <c r="AN16" s="70">
        <v>0.04312250933307872</v>
      </c>
      <c r="AO16" s="70">
        <v>0.038737691333938645</v>
      </c>
      <c r="AP16" s="70">
        <v>0.09720103134537583</v>
      </c>
      <c r="AQ16" s="70">
        <v>0.05600585814588632</v>
      </c>
      <c r="AR16" s="70">
        <v>0.04912432524142034</v>
      </c>
      <c r="AS16" s="70">
        <v>0.04367295940331045</v>
      </c>
    </row>
    <row r="17" spans="13:45" ht="12.75">
      <c r="M17">
        <f t="shared" si="0"/>
        <v>15</v>
      </c>
      <c r="N17" s="32" t="s">
        <v>47</v>
      </c>
      <c r="O17" s="32" t="s">
        <v>288</v>
      </c>
      <c r="P17" s="32">
        <v>26.9</v>
      </c>
      <c r="Q17" s="34">
        <v>1220</v>
      </c>
      <c r="R17" s="36">
        <v>6.087152536</v>
      </c>
      <c r="S17" s="35">
        <v>10.83937226</v>
      </c>
      <c r="T17" s="35">
        <v>13.31534527</v>
      </c>
      <c r="U17" s="35">
        <v>17.23889505</v>
      </c>
      <c r="V17" s="35">
        <v>20.82236232</v>
      </c>
      <c r="W17" t="s">
        <v>190</v>
      </c>
      <c r="AA17" t="s">
        <v>61</v>
      </c>
      <c r="AB17" t="s">
        <v>62</v>
      </c>
      <c r="AC17" s="66">
        <v>1050</v>
      </c>
      <c r="AD17">
        <v>1133</v>
      </c>
      <c r="AE17" t="s">
        <v>161</v>
      </c>
      <c r="AH17" s="68">
        <v>1.836726222597901</v>
      </c>
      <c r="AI17" s="68">
        <v>1.2350912391127988</v>
      </c>
      <c r="AJ17" s="68">
        <v>1.1596279067554522</v>
      </c>
      <c r="AK17" s="68">
        <v>1.108521734889795</v>
      </c>
      <c r="AL17" s="68">
        <v>1.9921681640934232</v>
      </c>
      <c r="AM17" s="68">
        <v>1.3050590578517374</v>
      </c>
      <c r="AN17" s="68">
        <v>1.2130821626643171</v>
      </c>
      <c r="AO17" s="68">
        <v>1.148568178033873</v>
      </c>
      <c r="AP17" s="68">
        <v>2.1515054524167367</v>
      </c>
      <c r="AQ17" s="68">
        <v>1.3876173212902152</v>
      </c>
      <c r="AR17" s="68">
        <v>1.2856205179482274</v>
      </c>
      <c r="AS17" s="68">
        <v>1.2141761378701135</v>
      </c>
    </row>
    <row r="18" spans="13:45" ht="12.75">
      <c r="M18">
        <f t="shared" si="0"/>
        <v>16</v>
      </c>
      <c r="N18" s="32" t="s">
        <v>48</v>
      </c>
      <c r="O18" s="32" t="s">
        <v>49</v>
      </c>
      <c r="P18" s="32">
        <v>240</v>
      </c>
      <c r="Q18" s="34">
        <v>1060</v>
      </c>
      <c r="R18" s="35">
        <v>51.0177803</v>
      </c>
      <c r="S18" s="35">
        <v>83.6712136</v>
      </c>
      <c r="T18" s="35">
        <v>98.47242255</v>
      </c>
      <c r="U18" s="5">
        <v>119.8594018</v>
      </c>
      <c r="V18" s="5">
        <v>137.714679</v>
      </c>
      <c r="W18" t="s">
        <v>160</v>
      </c>
      <c r="AA18" t="s">
        <v>244</v>
      </c>
      <c r="AB18" t="s">
        <v>64</v>
      </c>
      <c r="AC18" s="66">
        <v>668</v>
      </c>
      <c r="AD18">
        <v>1041</v>
      </c>
      <c r="AE18" t="s">
        <v>162</v>
      </c>
      <c r="AH18" s="69">
        <v>0.4361939987857968</v>
      </c>
      <c r="AI18" s="69">
        <v>0.15755745005178867</v>
      </c>
      <c r="AJ18" s="69">
        <v>0.11604265479539745</v>
      </c>
      <c r="AK18" s="70">
        <v>0.08517236790406257</v>
      </c>
      <c r="AL18" s="69">
        <v>0.5189359949699965</v>
      </c>
      <c r="AM18" s="69">
        <v>0.16960746471313473</v>
      </c>
      <c r="AN18" s="69">
        <v>0.12118529204286471</v>
      </c>
      <c r="AO18" s="70">
        <v>0.08657172439633845</v>
      </c>
      <c r="AP18" s="69">
        <v>0.5973325400547074</v>
      </c>
      <c r="AQ18" s="69">
        <v>0.17850919111008096</v>
      </c>
      <c r="AR18" s="69">
        <v>0.12707814405683748</v>
      </c>
      <c r="AS18" s="70">
        <v>0.09264138530968802</v>
      </c>
    </row>
    <row r="19" spans="13:45" ht="12.75">
      <c r="M19">
        <f t="shared" si="0"/>
        <v>17</v>
      </c>
      <c r="N19" s="32" t="s">
        <v>50</v>
      </c>
      <c r="O19" s="32" t="s">
        <v>51</v>
      </c>
      <c r="P19" s="32">
        <v>531</v>
      </c>
      <c r="Q19" s="34">
        <v>1070</v>
      </c>
      <c r="R19" s="35">
        <v>70.53897729</v>
      </c>
      <c r="S19" s="35">
        <v>98.88979707</v>
      </c>
      <c r="T19" s="5">
        <v>107.1796419</v>
      </c>
      <c r="U19" s="5">
        <v>116.2698658</v>
      </c>
      <c r="V19" s="5">
        <v>122.0459624</v>
      </c>
      <c r="W19" t="s">
        <v>138</v>
      </c>
      <c r="AA19" t="s">
        <v>245</v>
      </c>
      <c r="AB19" t="s">
        <v>66</v>
      </c>
      <c r="AC19" s="66">
        <v>1100</v>
      </c>
      <c r="AD19">
        <v>1190</v>
      </c>
      <c r="AE19" t="s">
        <v>165</v>
      </c>
      <c r="AH19" s="68">
        <v>2.5319515435163424</v>
      </c>
      <c r="AI19" s="68">
        <v>1.506668420138286</v>
      </c>
      <c r="AJ19" s="68">
        <v>1.3054382685334158</v>
      </c>
      <c r="AK19" s="68">
        <v>1.1308624991055707</v>
      </c>
      <c r="AL19" s="68">
        <v>2.7186958589339305</v>
      </c>
      <c r="AM19" s="68">
        <v>1.6291889031699092</v>
      </c>
      <c r="AN19" s="68">
        <v>1.439425511798787</v>
      </c>
      <c r="AO19" s="68">
        <v>1.2855474301746697</v>
      </c>
      <c r="AP19" s="68">
        <v>2.9743150695136062</v>
      </c>
      <c r="AQ19" s="68">
        <v>1.770053311809869</v>
      </c>
      <c r="AR19" s="68">
        <v>1.5721883503207685</v>
      </c>
      <c r="AS19" s="68">
        <v>1.4168836705409595</v>
      </c>
    </row>
    <row r="20" spans="13:45" ht="12.75">
      <c r="M20">
        <f t="shared" si="0"/>
        <v>18</v>
      </c>
      <c r="N20" s="32" t="s">
        <v>52</v>
      </c>
      <c r="O20" s="32" t="s">
        <v>53</v>
      </c>
      <c r="P20" s="32">
        <v>1450</v>
      </c>
      <c r="Q20" s="34">
        <v>1210</v>
      </c>
      <c r="R20" s="5">
        <v>319.7994273</v>
      </c>
      <c r="S20" s="5">
        <v>551.1188975</v>
      </c>
      <c r="T20" s="5">
        <v>649.7522177</v>
      </c>
      <c r="U20" s="5">
        <v>786.7144216</v>
      </c>
      <c r="V20" s="5">
        <v>896.6925029</v>
      </c>
      <c r="W20" t="s">
        <v>161</v>
      </c>
      <c r="AA20" t="s">
        <v>246</v>
      </c>
      <c r="AB20" t="s">
        <v>142</v>
      </c>
      <c r="AC20" s="66">
        <v>293</v>
      </c>
      <c r="AD20">
        <v>1142</v>
      </c>
      <c r="AE20" t="s">
        <v>166</v>
      </c>
      <c r="AH20" s="69">
        <v>0.21812289306909521</v>
      </c>
      <c r="AI20" s="70">
        <v>0.07363243208581037</v>
      </c>
      <c r="AJ20" s="70">
        <v>0.044144103445902985</v>
      </c>
      <c r="AK20" s="70">
        <v>0.017983949524934078</v>
      </c>
      <c r="AL20" s="69">
        <v>0.26924996186886496</v>
      </c>
      <c r="AM20" s="70">
        <v>0.08791751957555262</v>
      </c>
      <c r="AN20" s="70">
        <v>0.05623002819720375</v>
      </c>
      <c r="AO20" s="70">
        <v>0.030487325265443403</v>
      </c>
      <c r="AP20" s="69">
        <v>0.3285608943449332</v>
      </c>
      <c r="AQ20" s="69">
        <v>0.10928748588147011</v>
      </c>
      <c r="AR20" s="70">
        <v>0.07306446173041456</v>
      </c>
      <c r="AS20" s="70">
        <v>0.044547158212989144</v>
      </c>
    </row>
    <row r="21" spans="13:45" ht="12.75">
      <c r="M21">
        <f t="shared" si="0"/>
        <v>19</v>
      </c>
      <c r="N21" s="32" t="s">
        <v>54</v>
      </c>
      <c r="O21" s="32" t="s">
        <v>55</v>
      </c>
      <c r="P21" s="32">
        <v>6.48</v>
      </c>
      <c r="Q21" s="34">
        <v>1230</v>
      </c>
      <c r="R21" s="36">
        <v>1.939409067</v>
      </c>
      <c r="S21" s="36">
        <v>3.881089559</v>
      </c>
      <c r="T21" s="36">
        <v>4.777619129</v>
      </c>
      <c r="U21" s="36">
        <v>6.088825679</v>
      </c>
      <c r="V21" s="36">
        <v>7.196520245</v>
      </c>
      <c r="W21" t="s">
        <v>162</v>
      </c>
      <c r="AA21" t="s">
        <v>247</v>
      </c>
      <c r="AB21" t="s">
        <v>69</v>
      </c>
      <c r="AC21" s="66">
        <v>239</v>
      </c>
      <c r="AD21">
        <v>1237</v>
      </c>
      <c r="AE21" t="s">
        <v>167</v>
      </c>
      <c r="AH21" s="69">
        <v>0.38932985273495874</v>
      </c>
      <c r="AI21" s="69">
        <v>0.10429063097947555</v>
      </c>
      <c r="AJ21" s="70">
        <v>0.06918512596345025</v>
      </c>
      <c r="AK21" s="70">
        <v>0.04564243932718285</v>
      </c>
      <c r="AL21" s="69">
        <v>0.47359521664155657</v>
      </c>
      <c r="AM21" s="69">
        <v>0.135731505196169</v>
      </c>
      <c r="AN21" s="70">
        <v>0.09204632312720046</v>
      </c>
      <c r="AO21" s="70">
        <v>0.06197375433257163</v>
      </c>
      <c r="AP21" s="69">
        <v>0.5518290311544222</v>
      </c>
      <c r="AQ21" s="69">
        <v>0.16317447200936602</v>
      </c>
      <c r="AR21" s="69">
        <v>0.11526092901760901</v>
      </c>
      <c r="AS21" s="70">
        <v>0.08311201386732113</v>
      </c>
    </row>
    <row r="22" spans="13:45" ht="12.75">
      <c r="M22">
        <f t="shared" si="0"/>
        <v>20</v>
      </c>
      <c r="N22" s="32" t="s">
        <v>56</v>
      </c>
      <c r="O22" s="32" t="s">
        <v>57</v>
      </c>
      <c r="P22" s="32">
        <v>3.89</v>
      </c>
      <c r="Q22" s="34">
        <v>1230</v>
      </c>
      <c r="R22" s="36">
        <v>1.081977176</v>
      </c>
      <c r="S22" s="36">
        <v>1.961459014</v>
      </c>
      <c r="T22" s="36">
        <v>2.526507648</v>
      </c>
      <c r="U22" s="36">
        <v>3.560171242</v>
      </c>
      <c r="V22" s="36">
        <v>4.644251255</v>
      </c>
      <c r="W22" t="s">
        <v>163</v>
      </c>
      <c r="AA22" t="s">
        <v>248</v>
      </c>
      <c r="AB22" t="s">
        <v>75</v>
      </c>
      <c r="AC22" s="66">
        <v>3160</v>
      </c>
      <c r="AD22">
        <v>1143</v>
      </c>
      <c r="AE22" t="s">
        <v>168</v>
      </c>
      <c r="AH22" s="68">
        <v>9.702775701212992</v>
      </c>
      <c r="AI22" s="68">
        <v>6.815504138582093</v>
      </c>
      <c r="AJ22" s="68">
        <v>6.244428187237391</v>
      </c>
      <c r="AK22" s="68">
        <v>5.746805614983275</v>
      </c>
      <c r="AL22" s="67">
        <v>10.076676465607257</v>
      </c>
      <c r="AM22" s="68">
        <v>7.19477591311408</v>
      </c>
      <c r="AN22" s="68">
        <v>6.658259228120276</v>
      </c>
      <c r="AO22" s="68">
        <v>6.206570065948364</v>
      </c>
      <c r="AP22" s="67">
        <v>10.547362602759517</v>
      </c>
      <c r="AQ22" s="68">
        <v>7.3879280658190005</v>
      </c>
      <c r="AR22" s="68">
        <v>6.822874100852557</v>
      </c>
      <c r="AS22" s="68">
        <v>6.357809561405494</v>
      </c>
    </row>
    <row r="23" spans="1:45" ht="12.75">
      <c r="A23" t="s">
        <v>218</v>
      </c>
      <c r="B23" t="s">
        <v>219</v>
      </c>
      <c r="H23" t="s">
        <v>220</v>
      </c>
      <c r="M23">
        <f t="shared" si="0"/>
        <v>21</v>
      </c>
      <c r="N23" s="32" t="s">
        <v>58</v>
      </c>
      <c r="O23" s="32" t="s">
        <v>241</v>
      </c>
      <c r="P23" s="32">
        <v>557</v>
      </c>
      <c r="Q23" s="33">
        <v>1150</v>
      </c>
      <c r="R23" s="5">
        <v>120.2809066</v>
      </c>
      <c r="S23" s="5">
        <v>212.5131279</v>
      </c>
      <c r="T23" s="5">
        <v>262.0999072</v>
      </c>
      <c r="U23" s="5">
        <v>342.3565101</v>
      </c>
      <c r="V23" s="5">
        <v>417.1727088</v>
      </c>
      <c r="W23" t="s">
        <v>139</v>
      </c>
      <c r="AA23" t="s">
        <v>76</v>
      </c>
      <c r="AB23" t="s">
        <v>77</v>
      </c>
      <c r="AC23" s="66">
        <v>2270</v>
      </c>
      <c r="AD23">
        <v>1085</v>
      </c>
      <c r="AE23" t="s">
        <v>146</v>
      </c>
      <c r="AH23" s="68">
        <v>5.813474797880093</v>
      </c>
      <c r="AI23" s="68">
        <v>3.5470330726426957</v>
      </c>
      <c r="AJ23" s="68">
        <v>3.1019010566140848</v>
      </c>
      <c r="AK23" s="68">
        <v>2.71558035394644</v>
      </c>
      <c r="AL23" s="68">
        <v>6.204754057091382</v>
      </c>
      <c r="AM23" s="68">
        <v>3.7961110473839783</v>
      </c>
      <c r="AN23" s="68">
        <v>3.3119219303889795</v>
      </c>
      <c r="AO23" s="68">
        <v>2.886085655859348</v>
      </c>
      <c r="AP23" s="68">
        <v>6.551212437255167</v>
      </c>
      <c r="AQ23" s="68">
        <v>3.9886641296022463</v>
      </c>
      <c r="AR23" s="68">
        <v>3.466476030544606</v>
      </c>
      <c r="AS23" s="68">
        <v>3.0036253319615143</v>
      </c>
    </row>
    <row r="24" spans="4:45" ht="12.75">
      <c r="D24" t="s">
        <v>210</v>
      </c>
      <c r="E24" t="s">
        <v>211</v>
      </c>
      <c r="F24" t="s">
        <v>212</v>
      </c>
      <c r="H24" t="s">
        <v>210</v>
      </c>
      <c r="I24" t="s">
        <v>212</v>
      </c>
      <c r="M24">
        <f t="shared" si="0"/>
        <v>22</v>
      </c>
      <c r="N24" s="32" t="s">
        <v>59</v>
      </c>
      <c r="O24" s="32" t="s">
        <v>60</v>
      </c>
      <c r="P24" s="32">
        <v>34.4</v>
      </c>
      <c r="Q24" s="34">
        <v>1180</v>
      </c>
      <c r="R24" s="36">
        <v>8.437254044</v>
      </c>
      <c r="S24" s="35">
        <v>12.93075186</v>
      </c>
      <c r="T24" s="35">
        <v>14.56634921</v>
      </c>
      <c r="U24" s="35">
        <v>16.61951172</v>
      </c>
      <c r="V24" s="35">
        <v>18.11213052</v>
      </c>
      <c r="W24" t="s">
        <v>140</v>
      </c>
      <c r="AA24" t="s">
        <v>249</v>
      </c>
      <c r="AB24" t="s">
        <v>79</v>
      </c>
      <c r="AC24" s="66">
        <v>363</v>
      </c>
      <c r="AD24">
        <v>989</v>
      </c>
      <c r="AE24" t="s">
        <v>147</v>
      </c>
      <c r="AH24" s="69">
        <v>0.7113107943402955</v>
      </c>
      <c r="AI24" s="69">
        <v>0.4154661675239071</v>
      </c>
      <c r="AJ24" s="69">
        <v>0.37468354754923383</v>
      </c>
      <c r="AK24" s="69">
        <v>0.3456183830543502</v>
      </c>
      <c r="AL24" s="69">
        <v>0.7493039696195731</v>
      </c>
      <c r="AM24" s="69">
        <v>0.46869476414842753</v>
      </c>
      <c r="AN24" s="69">
        <v>0.4363115725154883</v>
      </c>
      <c r="AO24" s="69">
        <v>0.41533588951477207</v>
      </c>
      <c r="AP24" s="69">
        <v>0.8065495496830122</v>
      </c>
      <c r="AQ24" s="69">
        <v>0.49032429560450513</v>
      </c>
      <c r="AR24" s="69">
        <v>0.45218311301557945</v>
      </c>
      <c r="AS24" s="69">
        <v>0.42688909102472916</v>
      </c>
    </row>
    <row r="25" spans="1:45" ht="12.75">
      <c r="A25">
        <v>2</v>
      </c>
      <c r="D25">
        <v>0.05369</v>
      </c>
      <c r="E25">
        <v>0.07562</v>
      </c>
      <c r="F25">
        <v>2.735</v>
      </c>
      <c r="H25">
        <v>0.05234</v>
      </c>
      <c r="I25">
        <v>0.17761</v>
      </c>
      <c r="M25">
        <f t="shared" si="0"/>
        <v>23</v>
      </c>
      <c r="N25" s="32" t="s">
        <v>61</v>
      </c>
      <c r="O25" s="32" t="s">
        <v>62</v>
      </c>
      <c r="P25" s="32">
        <v>1050</v>
      </c>
      <c r="Q25" s="34">
        <v>1130</v>
      </c>
      <c r="R25" s="5">
        <v>197.5329439</v>
      </c>
      <c r="S25" s="5">
        <v>258.2261776</v>
      </c>
      <c r="T25" s="5">
        <v>274.6507498</v>
      </c>
      <c r="U25" s="5">
        <v>291.8403533</v>
      </c>
      <c r="V25" s="5">
        <v>302.2633033</v>
      </c>
      <c r="W25" t="s">
        <v>141</v>
      </c>
      <c r="AA25" t="s">
        <v>250</v>
      </c>
      <c r="AB25" t="s">
        <v>251</v>
      </c>
      <c r="AC25" s="66">
        <v>510</v>
      </c>
      <c r="AD25">
        <v>1054</v>
      </c>
      <c r="AE25" t="s">
        <v>169</v>
      </c>
      <c r="AH25" s="68">
        <v>1.0155617510211274</v>
      </c>
      <c r="AI25" s="69">
        <v>0.6617549137373642</v>
      </c>
      <c r="AJ25" s="69">
        <v>0.5919616259460254</v>
      </c>
      <c r="AK25" s="69">
        <v>0.5312378909127587</v>
      </c>
      <c r="AL25" s="68">
        <v>1.0746045191387117</v>
      </c>
      <c r="AM25" s="69">
        <v>0.7056608538039768</v>
      </c>
      <c r="AN25" s="69">
        <v>0.632566164739018</v>
      </c>
      <c r="AO25" s="69">
        <v>0.5688128431196517</v>
      </c>
      <c r="AP25" s="68">
        <v>1.1400087682005005</v>
      </c>
      <c r="AQ25" s="69">
        <v>0.7353674566939866</v>
      </c>
      <c r="AR25" s="69">
        <v>0.655841495936119</v>
      </c>
      <c r="AS25" s="69">
        <v>0.5867958988838781</v>
      </c>
    </row>
    <row r="26" spans="1:45" ht="12.75">
      <c r="A26">
        <v>2</v>
      </c>
      <c r="D26">
        <v>0.05499</v>
      </c>
      <c r="E26">
        <v>0.0757</v>
      </c>
      <c r="F26">
        <v>2.715</v>
      </c>
      <c r="H26">
        <v>0.05364</v>
      </c>
      <c r="I26">
        <v>0.15524</v>
      </c>
      <c r="M26">
        <f t="shared" si="0"/>
        <v>24</v>
      </c>
      <c r="N26" s="32" t="s">
        <v>63</v>
      </c>
      <c r="O26" s="32" t="s">
        <v>64</v>
      </c>
      <c r="P26" s="32">
        <v>668</v>
      </c>
      <c r="Q26" s="34">
        <v>1040</v>
      </c>
      <c r="R26" s="5">
        <v>143.9933574</v>
      </c>
      <c r="S26" s="5">
        <v>207.9477306</v>
      </c>
      <c r="T26" s="5">
        <v>228.2130214</v>
      </c>
      <c r="U26" s="5">
        <v>251.551782</v>
      </c>
      <c r="V26" s="5">
        <v>267.126675</v>
      </c>
      <c r="W26" t="s">
        <v>164</v>
      </c>
      <c r="AA26" t="s">
        <v>87</v>
      </c>
      <c r="AB26" t="s">
        <v>88</v>
      </c>
      <c r="AC26" s="66">
        <v>175</v>
      </c>
      <c r="AD26">
        <v>1013</v>
      </c>
      <c r="AE26" t="s">
        <v>171</v>
      </c>
      <c r="AH26" s="70">
        <v>0.0960051981238131</v>
      </c>
      <c r="AI26" s="70">
        <v>0.034940583788507076</v>
      </c>
      <c r="AJ26" s="70">
        <v>0.024145828809749678</v>
      </c>
      <c r="AK26" s="70">
        <v>0.015319253615484639</v>
      </c>
      <c r="AL26" s="69">
        <v>0.11498079663044337</v>
      </c>
      <c r="AM26" s="70">
        <v>0.04389631508240866</v>
      </c>
      <c r="AN26" s="70">
        <v>0.030574146224382256</v>
      </c>
      <c r="AO26" s="70">
        <v>0.01931589166191106</v>
      </c>
      <c r="AP26" s="69">
        <v>0.13594672238995703</v>
      </c>
      <c r="AQ26" s="70">
        <v>0.050957513663602856</v>
      </c>
      <c r="AR26" s="70">
        <v>0.035217076145282536</v>
      </c>
      <c r="AS26" s="70">
        <v>0.022004131136463368</v>
      </c>
    </row>
    <row r="27" spans="1:45" ht="12.75">
      <c r="A27">
        <v>2</v>
      </c>
      <c r="D27">
        <v>0.05691</v>
      </c>
      <c r="E27">
        <v>0.07698</v>
      </c>
      <c r="F27">
        <v>2.75</v>
      </c>
      <c r="H27">
        <v>0.05553</v>
      </c>
      <c r="I27">
        <v>0.147</v>
      </c>
      <c r="M27">
        <f t="shared" si="0"/>
        <v>25</v>
      </c>
      <c r="N27" s="32" t="s">
        <v>65</v>
      </c>
      <c r="O27" s="32" t="s">
        <v>66</v>
      </c>
      <c r="P27" s="32">
        <v>1100</v>
      </c>
      <c r="Q27" s="34">
        <v>1190</v>
      </c>
      <c r="R27" s="5">
        <v>229.0471157</v>
      </c>
      <c r="S27" s="5">
        <v>395.7523647</v>
      </c>
      <c r="T27" s="5">
        <v>471.9365671</v>
      </c>
      <c r="U27" s="5">
        <v>582.608985</v>
      </c>
      <c r="V27" s="5">
        <v>675.4896504</v>
      </c>
      <c r="W27" t="s">
        <v>165</v>
      </c>
      <c r="AA27" t="s">
        <v>252</v>
      </c>
      <c r="AB27" t="s">
        <v>253</v>
      </c>
      <c r="AC27" s="66">
        <v>173</v>
      </c>
      <c r="AD27">
        <v>1125</v>
      </c>
      <c r="AE27" t="s">
        <v>172</v>
      </c>
      <c r="AH27" s="69">
        <v>0.690485703187925</v>
      </c>
      <c r="AI27" s="69">
        <v>0.46305605128039395</v>
      </c>
      <c r="AJ27" s="69">
        <v>0.41742467152627827</v>
      </c>
      <c r="AK27" s="69">
        <v>0.3773362806889417</v>
      </c>
      <c r="AL27" s="69">
        <v>0.7272201696917898</v>
      </c>
      <c r="AM27" s="69">
        <v>0.49398408781058645</v>
      </c>
      <c r="AN27" s="69">
        <v>0.4497682611966519</v>
      </c>
      <c r="AO27" s="69">
        <v>0.4121586964074518</v>
      </c>
      <c r="AP27" s="69">
        <v>0.7626861083651497</v>
      </c>
      <c r="AQ27" s="69">
        <v>0.5302863591055216</v>
      </c>
      <c r="AR27" s="69">
        <v>0.4925635381225619</v>
      </c>
      <c r="AS27" s="69">
        <v>0.4631541871941916</v>
      </c>
    </row>
    <row r="28" spans="1:45" ht="12.75">
      <c r="A28">
        <v>10</v>
      </c>
      <c r="D28">
        <v>0.04337</v>
      </c>
      <c r="E28">
        <v>0.07191</v>
      </c>
      <c r="F28">
        <v>2.623</v>
      </c>
      <c r="H28">
        <v>0.04206</v>
      </c>
      <c r="I28">
        <v>0.19093</v>
      </c>
      <c r="M28">
        <f t="shared" si="0"/>
        <v>26</v>
      </c>
      <c r="N28" s="32" t="s">
        <v>67</v>
      </c>
      <c r="O28" s="32" t="s">
        <v>142</v>
      </c>
      <c r="P28" s="32">
        <v>293</v>
      </c>
      <c r="Q28" s="34">
        <v>1140</v>
      </c>
      <c r="R28" s="35">
        <v>83.272124</v>
      </c>
      <c r="S28" s="5">
        <v>123.6765216</v>
      </c>
      <c r="T28" s="5">
        <v>139.4383843</v>
      </c>
      <c r="U28" s="5">
        <v>160.1108827</v>
      </c>
      <c r="V28" s="5">
        <v>175.8044858</v>
      </c>
      <c r="W28" t="s">
        <v>166</v>
      </c>
      <c r="AA28" t="s">
        <v>254</v>
      </c>
      <c r="AB28" t="s">
        <v>255</v>
      </c>
      <c r="AC28" s="66">
        <v>383</v>
      </c>
      <c r="AD28">
        <v>1094</v>
      </c>
      <c r="AE28" t="s">
        <v>173</v>
      </c>
      <c r="AH28" s="68">
        <v>1.5739686512784146</v>
      </c>
      <c r="AI28" s="68">
        <v>1.0534722655783721</v>
      </c>
      <c r="AJ28" s="69">
        <v>0.954244968383835</v>
      </c>
      <c r="AK28" s="69">
        <v>0.869574518080243</v>
      </c>
      <c r="AL28" s="68">
        <v>1.636170516357454</v>
      </c>
      <c r="AM28" s="68">
        <v>1.0741960413341987</v>
      </c>
      <c r="AN28" s="69">
        <v>0.9703248509578913</v>
      </c>
      <c r="AO28" s="69">
        <v>0.8832318109063013</v>
      </c>
      <c r="AP28" s="68">
        <v>1.708384535824988</v>
      </c>
      <c r="AQ28" s="68">
        <v>1.1097683696156397</v>
      </c>
      <c r="AR28" s="69">
        <v>0.9993932604934181</v>
      </c>
      <c r="AS28" s="69">
        <v>0.9069739634264312</v>
      </c>
    </row>
    <row r="29" spans="1:45" ht="12.75">
      <c r="A29">
        <v>10</v>
      </c>
      <c r="D29">
        <v>0.04435</v>
      </c>
      <c r="E29">
        <v>0.07096</v>
      </c>
      <c r="F29">
        <v>2.572</v>
      </c>
      <c r="H29">
        <v>0.04308</v>
      </c>
      <c r="I29">
        <v>0.17284</v>
      </c>
      <c r="M29">
        <f t="shared" si="0"/>
        <v>27</v>
      </c>
      <c r="N29" s="32" t="s">
        <v>68</v>
      </c>
      <c r="O29" s="32" t="s">
        <v>69</v>
      </c>
      <c r="P29" s="32">
        <v>239</v>
      </c>
      <c r="Q29" s="34">
        <v>1240</v>
      </c>
      <c r="R29" s="35">
        <v>61.06978224</v>
      </c>
      <c r="S29" s="5">
        <v>121.3122672</v>
      </c>
      <c r="T29" s="5">
        <v>158.6284078</v>
      </c>
      <c r="U29" s="5">
        <v>225.1763453</v>
      </c>
      <c r="V29" s="5">
        <v>293.2885218</v>
      </c>
      <c r="W29" t="s">
        <v>167</v>
      </c>
      <c r="AA29" t="s">
        <v>256</v>
      </c>
      <c r="AB29" t="s">
        <v>92</v>
      </c>
      <c r="AC29" s="66">
        <v>5050</v>
      </c>
      <c r="AD29">
        <v>1095</v>
      </c>
      <c r="AE29" t="s">
        <v>174</v>
      </c>
      <c r="AH29" s="67">
        <v>18.804944117645654</v>
      </c>
      <c r="AI29" s="67">
        <v>12.573766101968012</v>
      </c>
      <c r="AJ29" s="67">
        <v>11.310570390874528</v>
      </c>
      <c r="AK29" s="67">
        <v>10.194240459603751</v>
      </c>
      <c r="AL29" s="67">
        <v>19.77221815038289</v>
      </c>
      <c r="AM29" s="67">
        <v>13.526920697273795</v>
      </c>
      <c r="AN29" s="67">
        <v>12.408494173624485</v>
      </c>
      <c r="AO29" s="67">
        <v>11.487294688478425</v>
      </c>
      <c r="AP29" s="67">
        <v>21.304893867378937</v>
      </c>
      <c r="AQ29" s="67">
        <v>14.421642115685295</v>
      </c>
      <c r="AR29" s="67">
        <v>13.215995349060933</v>
      </c>
      <c r="AS29" s="67">
        <v>12.235252090124977</v>
      </c>
    </row>
    <row r="30" spans="1:45" ht="12.75">
      <c r="A30">
        <v>10</v>
      </c>
      <c r="D30">
        <v>0.04552</v>
      </c>
      <c r="E30">
        <v>0.07311</v>
      </c>
      <c r="F30">
        <v>2.636</v>
      </c>
      <c r="H30">
        <v>0.04422</v>
      </c>
      <c r="I30">
        <v>0.1632</v>
      </c>
      <c r="M30">
        <f t="shared" si="0"/>
        <v>28</v>
      </c>
      <c r="N30" s="32" t="s">
        <v>70</v>
      </c>
      <c r="O30" s="32" t="s">
        <v>289</v>
      </c>
      <c r="P30" s="32">
        <v>1420</v>
      </c>
      <c r="Q30" s="34">
        <v>1175</v>
      </c>
      <c r="R30" s="5">
        <v>218.7299057</v>
      </c>
      <c r="S30" s="5">
        <v>351.2599195</v>
      </c>
      <c r="T30" s="5">
        <v>409.2531562</v>
      </c>
      <c r="U30" s="5">
        <v>491.1467715</v>
      </c>
      <c r="V30" s="5">
        <v>557.9973119</v>
      </c>
      <c r="W30" t="s">
        <v>143</v>
      </c>
      <c r="AA30" t="s">
        <v>257</v>
      </c>
      <c r="AB30" t="s">
        <v>258</v>
      </c>
      <c r="AC30" s="66">
        <v>611</v>
      </c>
      <c r="AD30">
        <v>1182</v>
      </c>
      <c r="AE30" s="40" t="s">
        <v>187</v>
      </c>
      <c r="AH30" s="68">
        <v>1.342128548928888</v>
      </c>
      <c r="AI30" s="69">
        <v>0.7868913383395775</v>
      </c>
      <c r="AJ30" s="69">
        <v>0.7111443201368381</v>
      </c>
      <c r="AK30" s="69">
        <v>0.6574652055003285</v>
      </c>
      <c r="AL30" s="68">
        <v>1.584063209347318</v>
      </c>
      <c r="AM30" s="69">
        <v>0.9271176701902895</v>
      </c>
      <c r="AN30" s="69">
        <v>0.8300371350435163</v>
      </c>
      <c r="AO30" s="69">
        <v>0.758172510480111</v>
      </c>
      <c r="AP30" s="68">
        <v>1.8186778664761407</v>
      </c>
      <c r="AQ30" s="68">
        <v>1.0330735585236985</v>
      </c>
      <c r="AR30" s="69">
        <v>0.92231233792717</v>
      </c>
      <c r="AS30" s="69">
        <v>0.8424015699205213</v>
      </c>
    </row>
    <row r="31" spans="1:45" ht="12.75">
      <c r="A31">
        <v>20</v>
      </c>
      <c r="D31">
        <v>0.04126</v>
      </c>
      <c r="E31">
        <v>0.07057</v>
      </c>
      <c r="F31">
        <v>2.582</v>
      </c>
      <c r="H31">
        <v>0.04</v>
      </c>
      <c r="I31">
        <v>0.19561</v>
      </c>
      <c r="M31">
        <f t="shared" si="0"/>
        <v>29</v>
      </c>
      <c r="N31" s="32" t="s">
        <v>71</v>
      </c>
      <c r="O31" s="32" t="s">
        <v>290</v>
      </c>
      <c r="P31" s="32">
        <v>115</v>
      </c>
      <c r="Q31" s="34">
        <v>1160</v>
      </c>
      <c r="R31" s="35">
        <v>24.03358824</v>
      </c>
      <c r="S31" s="35">
        <v>38.76710052</v>
      </c>
      <c r="T31" s="35">
        <v>45.03819738</v>
      </c>
      <c r="U31" s="35">
        <v>53.73620593</v>
      </c>
      <c r="V31" s="35">
        <v>60.71264984</v>
      </c>
      <c r="W31" t="s">
        <v>144</v>
      </c>
      <c r="AA31" t="s">
        <v>259</v>
      </c>
      <c r="AB31" t="s">
        <v>260</v>
      </c>
      <c r="AC31" s="66">
        <v>484</v>
      </c>
      <c r="AD31">
        <v>1075</v>
      </c>
      <c r="AE31" t="s">
        <v>150</v>
      </c>
      <c r="AH31" s="69">
        <v>0.579641635067867</v>
      </c>
      <c r="AI31" s="69">
        <v>0.34470700340682514</v>
      </c>
      <c r="AJ31" s="69">
        <v>0.3086998828233969</v>
      </c>
      <c r="AK31" s="69">
        <v>0.2815054887480731</v>
      </c>
      <c r="AL31" s="69">
        <v>0.6722477887731722</v>
      </c>
      <c r="AM31" s="69">
        <v>0.3927965762613411</v>
      </c>
      <c r="AN31" s="69">
        <v>0.34621299963929697</v>
      </c>
      <c r="AO31" s="69">
        <v>0.30935391257377476</v>
      </c>
      <c r="AP31" s="69">
        <v>0.7310285720354477</v>
      </c>
      <c r="AQ31" s="69">
        <v>0.4330125762173749</v>
      </c>
      <c r="AR31" s="69">
        <v>0.3854615445234685</v>
      </c>
      <c r="AS31" s="69">
        <v>0.34874095366818475</v>
      </c>
    </row>
    <row r="32" spans="1:45" ht="12.75">
      <c r="A32">
        <v>20</v>
      </c>
      <c r="D32">
        <v>0.04221</v>
      </c>
      <c r="E32">
        <v>0.07029</v>
      </c>
      <c r="F32">
        <v>2.555</v>
      </c>
      <c r="H32">
        <v>0.04095</v>
      </c>
      <c r="I32">
        <v>0.17768</v>
      </c>
      <c r="M32">
        <f t="shared" si="0"/>
        <v>30</v>
      </c>
      <c r="N32" s="32" t="s">
        <v>72</v>
      </c>
      <c r="O32" s="32" t="s">
        <v>73</v>
      </c>
      <c r="P32" s="32">
        <v>43</v>
      </c>
      <c r="Q32" s="34">
        <v>1180</v>
      </c>
      <c r="R32" s="35">
        <v>11.29500916</v>
      </c>
      <c r="S32" s="35">
        <v>21.39759118</v>
      </c>
      <c r="T32" s="35">
        <v>26.02384993</v>
      </c>
      <c r="U32" s="35">
        <v>32.75334148</v>
      </c>
      <c r="V32" s="35">
        <v>38.40834089</v>
      </c>
      <c r="W32" t="s">
        <v>145</v>
      </c>
      <c r="AA32" t="s">
        <v>97</v>
      </c>
      <c r="AB32" t="s">
        <v>98</v>
      </c>
      <c r="AC32" s="66">
        <v>1340</v>
      </c>
      <c r="AD32">
        <v>1184</v>
      </c>
      <c r="AE32" t="s">
        <v>175</v>
      </c>
      <c r="AH32" s="68">
        <v>5.2110213263246745</v>
      </c>
      <c r="AI32" s="68">
        <v>3.149286157522436</v>
      </c>
      <c r="AJ32" s="68">
        <v>2.6821530840625414</v>
      </c>
      <c r="AK32" s="68">
        <v>2.241938085618275</v>
      </c>
      <c r="AL32" s="68">
        <v>5.588847798387921</v>
      </c>
      <c r="AM32" s="68">
        <v>3.472938166653744</v>
      </c>
      <c r="AN32" s="68">
        <v>3.006238888221456</v>
      </c>
      <c r="AO32" s="68">
        <v>2.5732469328144756</v>
      </c>
      <c r="AP32" s="68">
        <v>5.990768400502416</v>
      </c>
      <c r="AQ32" s="68">
        <v>3.7725791256927357</v>
      </c>
      <c r="AR32" s="68">
        <v>3.2996361389616418</v>
      </c>
      <c r="AS32" s="68">
        <v>2.869378157235928</v>
      </c>
    </row>
    <row r="33" spans="1:45" ht="12.75">
      <c r="A33">
        <v>20</v>
      </c>
      <c r="D33">
        <v>0.04314</v>
      </c>
      <c r="E33">
        <v>0.07341</v>
      </c>
      <c r="F33">
        <v>2.646</v>
      </c>
      <c r="H33">
        <v>0.04183</v>
      </c>
      <c r="I33">
        <v>0.16374</v>
      </c>
      <c r="M33">
        <f t="shared" si="0"/>
        <v>31</v>
      </c>
      <c r="N33" s="32" t="s">
        <v>74</v>
      </c>
      <c r="O33" s="32" t="s">
        <v>75</v>
      </c>
      <c r="P33" s="32">
        <v>3160</v>
      </c>
      <c r="Q33" s="34">
        <v>1140</v>
      </c>
      <c r="R33" s="5">
        <v>571.5719044</v>
      </c>
      <c r="S33" s="5">
        <v>874.4770867</v>
      </c>
      <c r="T33" s="5">
        <v>984.6667383</v>
      </c>
      <c r="U33" s="5">
        <v>1122.935996</v>
      </c>
      <c r="V33" s="5">
        <v>1223.418577</v>
      </c>
      <c r="W33" t="s">
        <v>168</v>
      </c>
      <c r="AA33" t="s">
        <v>261</v>
      </c>
      <c r="AB33" t="s">
        <v>100</v>
      </c>
      <c r="AC33" s="66">
        <v>948</v>
      </c>
      <c r="AD33">
        <v>1130</v>
      </c>
      <c r="AE33" t="s">
        <v>176</v>
      </c>
      <c r="AH33" s="68">
        <v>2.69447359282548</v>
      </c>
      <c r="AI33" s="68">
        <v>1.827575930428495</v>
      </c>
      <c r="AJ33" s="68">
        <v>1.6673450015702285</v>
      </c>
      <c r="AK33" s="68">
        <v>1.5329959231202759</v>
      </c>
      <c r="AL33" s="68">
        <v>2.8883297717038037</v>
      </c>
      <c r="AM33" s="68">
        <v>1.9404870079180543</v>
      </c>
      <c r="AN33" s="68">
        <v>1.7779222931068777</v>
      </c>
      <c r="AO33" s="68">
        <v>1.6472323811799965</v>
      </c>
      <c r="AP33" s="68">
        <v>3.1121745166621864</v>
      </c>
      <c r="AQ33" s="68">
        <v>2.065178574796194</v>
      </c>
      <c r="AR33" s="68">
        <v>1.8964758732248903</v>
      </c>
      <c r="AS33" s="68">
        <v>1.7654877836125735</v>
      </c>
    </row>
    <row r="34" spans="1:45" ht="12.75">
      <c r="A34">
        <v>50</v>
      </c>
      <c r="D34">
        <v>0.03945</v>
      </c>
      <c r="E34">
        <v>0.068749</v>
      </c>
      <c r="F34">
        <v>2.527188</v>
      </c>
      <c r="H34">
        <v>0.03822</v>
      </c>
      <c r="I34">
        <v>0.202037</v>
      </c>
      <c r="M34">
        <f t="shared" si="0"/>
        <v>32</v>
      </c>
      <c r="N34" s="32" t="s">
        <v>76</v>
      </c>
      <c r="O34" s="32" t="s">
        <v>77</v>
      </c>
      <c r="P34" s="32">
        <v>2270</v>
      </c>
      <c r="Q34" s="34">
        <v>1080</v>
      </c>
      <c r="R34" s="5">
        <v>340.3623375</v>
      </c>
      <c r="S34" s="5">
        <v>531.9185783</v>
      </c>
      <c r="T34" s="5">
        <v>601.095816</v>
      </c>
      <c r="U34" s="5">
        <v>687.5045184</v>
      </c>
      <c r="V34" s="5">
        <v>750.0149121</v>
      </c>
      <c r="W34" t="s">
        <v>146</v>
      </c>
      <c r="AA34" t="s">
        <v>101</v>
      </c>
      <c r="AB34" t="s">
        <v>102</v>
      </c>
      <c r="AC34" s="66">
        <v>177</v>
      </c>
      <c r="AD34">
        <v>1050</v>
      </c>
      <c r="AE34" t="s">
        <v>151</v>
      </c>
      <c r="AH34" s="69">
        <v>0.4285364729529312</v>
      </c>
      <c r="AI34" s="69">
        <v>0.25785356185822544</v>
      </c>
      <c r="AJ34" s="69">
        <v>0.2218175029144488</v>
      </c>
      <c r="AK34" s="69">
        <v>0.1892189061135892</v>
      </c>
      <c r="AL34" s="69">
        <v>0.4662493891129729</v>
      </c>
      <c r="AM34" s="69">
        <v>0.29142707101943666</v>
      </c>
      <c r="AN34" s="69">
        <v>0.25646270140684074</v>
      </c>
      <c r="AO34" s="69">
        <v>0.22580164563211383</v>
      </c>
      <c r="AP34" s="69">
        <v>0.47388564045991854</v>
      </c>
      <c r="AQ34" s="69">
        <v>0.31094712604290187</v>
      </c>
      <c r="AR34" s="69">
        <v>0.2895235750510638</v>
      </c>
      <c r="AS34" s="69">
        <v>0.27464179326264837</v>
      </c>
    </row>
    <row r="35" spans="1:45" ht="12.75">
      <c r="A35">
        <v>50</v>
      </c>
      <c r="D35">
        <v>0.040392</v>
      </c>
      <c r="E35">
        <v>0.06977</v>
      </c>
      <c r="F35">
        <v>2.543389</v>
      </c>
      <c r="H35">
        <v>0.039144</v>
      </c>
      <c r="I35">
        <v>0.183693</v>
      </c>
      <c r="M35">
        <f t="shared" si="0"/>
        <v>33</v>
      </c>
      <c r="N35" s="32" t="s">
        <v>78</v>
      </c>
      <c r="O35" s="32" t="s">
        <v>79</v>
      </c>
      <c r="P35" s="32">
        <v>363</v>
      </c>
      <c r="Q35" s="34">
        <v>988</v>
      </c>
      <c r="R35" s="35">
        <v>72.82492999</v>
      </c>
      <c r="S35" s="5">
        <v>115.5349022</v>
      </c>
      <c r="T35" s="5">
        <v>132.4351163</v>
      </c>
      <c r="U35" s="5">
        <v>154.8027294</v>
      </c>
      <c r="V35" s="5">
        <v>171.9357355</v>
      </c>
      <c r="W35" t="s">
        <v>147</v>
      </c>
      <c r="AA35" t="s">
        <v>103</v>
      </c>
      <c r="AB35" t="s">
        <v>104</v>
      </c>
      <c r="AC35" s="66">
        <v>166</v>
      </c>
      <c r="AD35">
        <v>1072</v>
      </c>
      <c r="AE35" t="s">
        <v>177</v>
      </c>
      <c r="AH35" s="69">
        <v>0.20580823584625169</v>
      </c>
      <c r="AI35" s="69">
        <v>0.10981560709555246</v>
      </c>
      <c r="AJ35" s="70">
        <v>0.0918463188250197</v>
      </c>
      <c r="AK35" s="70">
        <v>0.07667093293249899</v>
      </c>
      <c r="AL35" s="69">
        <v>0.23380352778652996</v>
      </c>
      <c r="AM35" s="69">
        <v>0.12637058306669144</v>
      </c>
      <c r="AN35" s="69">
        <v>0.10794473577747463</v>
      </c>
      <c r="AO35" s="70">
        <v>0.09313172815646072</v>
      </c>
      <c r="AP35" s="69">
        <v>0.26024668664690237</v>
      </c>
      <c r="AQ35" s="69">
        <v>0.13930899277408754</v>
      </c>
      <c r="AR35" s="69">
        <v>0.12066751520495748</v>
      </c>
      <c r="AS35" s="69">
        <v>0.10654418480541149</v>
      </c>
    </row>
    <row r="36" spans="1:45" ht="12.75">
      <c r="A36">
        <v>50</v>
      </c>
      <c r="D36">
        <v>0.041074</v>
      </c>
      <c r="E36">
        <v>0.074195</v>
      </c>
      <c r="F36">
        <v>2.673031</v>
      </c>
      <c r="H36">
        <v>0.039747</v>
      </c>
      <c r="I36">
        <v>0.163696</v>
      </c>
      <c r="M36">
        <f t="shared" si="0"/>
        <v>34</v>
      </c>
      <c r="N36" s="32" t="s">
        <v>80</v>
      </c>
      <c r="O36" s="32" t="s">
        <v>81</v>
      </c>
      <c r="P36" s="32">
        <v>510</v>
      </c>
      <c r="Q36" s="34">
        <v>1050</v>
      </c>
      <c r="R36" s="5">
        <v>111.2740241</v>
      </c>
      <c r="S36" s="5">
        <v>162.659159</v>
      </c>
      <c r="T36" s="5">
        <v>181.1348031</v>
      </c>
      <c r="U36" s="5">
        <v>204.1491102</v>
      </c>
      <c r="V36" s="5">
        <v>220.7529456</v>
      </c>
      <c r="W36" t="s">
        <v>169</v>
      </c>
      <c r="AA36" t="s">
        <v>105</v>
      </c>
      <c r="AB36" t="s">
        <v>262</v>
      </c>
      <c r="AC36" s="66">
        <v>391</v>
      </c>
      <c r="AD36">
        <v>1030</v>
      </c>
      <c r="AE36" t="s">
        <v>178</v>
      </c>
      <c r="AH36" s="69">
        <v>0.38515651597832673</v>
      </c>
      <c r="AI36" s="69">
        <v>0.17533868086213103</v>
      </c>
      <c r="AJ36" s="69">
        <v>0.1443969197677219</v>
      </c>
      <c r="AK36" s="69">
        <v>0.12151806055438547</v>
      </c>
      <c r="AL36" s="69">
        <v>0.4314146508484998</v>
      </c>
      <c r="AM36" s="69">
        <v>0.2244337276866757</v>
      </c>
      <c r="AN36" s="69">
        <v>0.1975280021300717</v>
      </c>
      <c r="AO36" s="69">
        <v>0.17895280234395136</v>
      </c>
      <c r="AP36" s="69">
        <v>0.49208021438137495</v>
      </c>
      <c r="AQ36" s="69">
        <v>0.26597363520700695</v>
      </c>
      <c r="AR36" s="69">
        <v>0.23856414013622584</v>
      </c>
      <c r="AS36" s="69">
        <v>0.22033793970566112</v>
      </c>
    </row>
    <row r="37" spans="13:45" ht="12.75">
      <c r="M37">
        <f t="shared" si="0"/>
        <v>35</v>
      </c>
      <c r="N37" s="32" t="s">
        <v>82</v>
      </c>
      <c r="O37" s="32" t="s">
        <v>83</v>
      </c>
      <c r="P37" s="32">
        <v>88.6</v>
      </c>
      <c r="Q37" s="34">
        <v>1100</v>
      </c>
      <c r="R37" s="35">
        <v>25.95358096</v>
      </c>
      <c r="S37" s="35">
        <v>41.47326396</v>
      </c>
      <c r="T37" s="35">
        <v>49.76193899</v>
      </c>
      <c r="U37" s="35">
        <v>63.1172875</v>
      </c>
      <c r="V37" s="35">
        <v>75.51348154</v>
      </c>
      <c r="W37" t="s">
        <v>170</v>
      </c>
      <c r="AA37" t="s">
        <v>107</v>
      </c>
      <c r="AB37" t="s">
        <v>108</v>
      </c>
      <c r="AC37" s="66">
        <v>129</v>
      </c>
      <c r="AD37">
        <v>1312</v>
      </c>
      <c r="AE37" t="s">
        <v>152</v>
      </c>
      <c r="AH37" s="69">
        <v>0.3107147419759694</v>
      </c>
      <c r="AI37" s="69">
        <v>0.2063116543185401</v>
      </c>
      <c r="AJ37" s="69">
        <v>0.1843168559583167</v>
      </c>
      <c r="AK37" s="69">
        <v>0.16444494583432046</v>
      </c>
      <c r="AL37" s="69">
        <v>0.3405844941434353</v>
      </c>
      <c r="AM37" s="69">
        <v>0.22596611356637553</v>
      </c>
      <c r="AN37" s="69">
        <v>0.20410720712620034</v>
      </c>
      <c r="AO37" s="69">
        <v>0.18545112666391347</v>
      </c>
      <c r="AP37" s="69">
        <v>0.35749628178759074</v>
      </c>
      <c r="AQ37" s="69">
        <v>0.24349018641232453</v>
      </c>
      <c r="AR37" s="69">
        <v>0.22528892473504894</v>
      </c>
      <c r="AS37" s="69">
        <v>0.2112287271019472</v>
      </c>
    </row>
    <row r="38" spans="13:45" ht="12.75">
      <c r="M38">
        <f t="shared" si="0"/>
        <v>36</v>
      </c>
      <c r="N38" s="32" t="s">
        <v>84</v>
      </c>
      <c r="O38" s="32" t="s">
        <v>85</v>
      </c>
      <c r="P38" s="32">
        <v>7740</v>
      </c>
      <c r="Q38" s="34">
        <v>1120</v>
      </c>
      <c r="R38" s="5">
        <v>1330.935807</v>
      </c>
      <c r="S38" s="5">
        <v>2097.96053</v>
      </c>
      <c r="T38" s="5">
        <v>2427.819804</v>
      </c>
      <c r="U38" s="5">
        <v>2888.400981</v>
      </c>
      <c r="V38" s="5">
        <v>3260.248678</v>
      </c>
      <c r="W38" t="s">
        <v>148</v>
      </c>
      <c r="AA38" t="s">
        <v>109</v>
      </c>
      <c r="AB38" t="s">
        <v>263</v>
      </c>
      <c r="AC38" s="66">
        <v>34.2</v>
      </c>
      <c r="AD38">
        <v>1213</v>
      </c>
      <c r="AE38" t="s">
        <v>153</v>
      </c>
      <c r="AH38" s="70">
        <v>0.04030199305246039</v>
      </c>
      <c r="AI38" s="70">
        <v>0.015608280834576547</v>
      </c>
      <c r="AJ38" s="70">
        <v>0.013845634806957273</v>
      </c>
      <c r="AK38" s="70">
        <v>0.012955295459751093</v>
      </c>
      <c r="AL38" s="70">
        <v>0.060663811322149486</v>
      </c>
      <c r="AM38" s="70">
        <v>0.020883956005515136</v>
      </c>
      <c r="AN38" s="70">
        <v>0.01720233531590567</v>
      </c>
      <c r="AO38" s="70">
        <v>0.0150785358749796</v>
      </c>
      <c r="AP38" s="70">
        <v>0.07917201013403649</v>
      </c>
      <c r="AQ38" s="70">
        <v>0.023357573659911653</v>
      </c>
      <c r="AR38" s="70">
        <v>0.01912511537790673</v>
      </c>
      <c r="AS38" s="70">
        <v>0.01692078289255584</v>
      </c>
    </row>
    <row r="39" spans="1:45" ht="12.75">
      <c r="A39" t="s">
        <v>216</v>
      </c>
      <c r="F39" t="s">
        <v>217</v>
      </c>
      <c r="M39">
        <f t="shared" si="0"/>
        <v>37</v>
      </c>
      <c r="N39" s="32" t="s">
        <v>86</v>
      </c>
      <c r="O39" s="32" t="s">
        <v>291</v>
      </c>
      <c r="P39" s="32">
        <v>2090</v>
      </c>
      <c r="Q39" s="34">
        <v>1010</v>
      </c>
      <c r="R39" s="5">
        <v>349.3354063</v>
      </c>
      <c r="S39" s="5">
        <v>610.6431895</v>
      </c>
      <c r="T39" s="5">
        <v>718.6596755</v>
      </c>
      <c r="U39" s="5">
        <v>865.6794104</v>
      </c>
      <c r="V39" s="5">
        <v>981.4370281</v>
      </c>
      <c r="W39" t="s">
        <v>149</v>
      </c>
      <c r="AA39" t="s">
        <v>113</v>
      </c>
      <c r="AB39" t="s">
        <v>114</v>
      </c>
      <c r="AC39" s="66">
        <v>130</v>
      </c>
      <c r="AD39">
        <v>1390</v>
      </c>
      <c r="AE39" t="s">
        <v>180</v>
      </c>
      <c r="AH39" s="69">
        <v>0.31041655566795934</v>
      </c>
      <c r="AI39" s="69">
        <v>0.1520846750369056</v>
      </c>
      <c r="AJ39" s="69">
        <v>0.13187061502478123</v>
      </c>
      <c r="AK39" s="69">
        <v>0.11805015617768107</v>
      </c>
      <c r="AL39" s="69">
        <v>0.3667112308330553</v>
      </c>
      <c r="AM39" s="69">
        <v>0.17676749653657656</v>
      </c>
      <c r="AN39" s="69">
        <v>0.1524066869239378</v>
      </c>
      <c r="AO39" s="69">
        <v>0.13571009691791425</v>
      </c>
      <c r="AP39" s="69">
        <v>0.41654002995548045</v>
      </c>
      <c r="AQ39" s="69">
        <v>0.21318882691119084</v>
      </c>
      <c r="AR39" s="69">
        <v>0.18834035461669485</v>
      </c>
      <c r="AS39" s="69">
        <v>0.17174641667078108</v>
      </c>
    </row>
    <row r="40" spans="2:45" ht="12.75">
      <c r="B40" t="s">
        <v>213</v>
      </c>
      <c r="C40" t="s">
        <v>214</v>
      </c>
      <c r="D40" t="s">
        <v>215</v>
      </c>
      <c r="F40" t="s">
        <v>213</v>
      </c>
      <c r="G40" t="s">
        <v>214</v>
      </c>
      <c r="M40">
        <f t="shared" si="0"/>
        <v>38</v>
      </c>
      <c r="N40" s="32" t="s">
        <v>87</v>
      </c>
      <c r="O40" s="32" t="s">
        <v>88</v>
      </c>
      <c r="P40" s="32">
        <v>175</v>
      </c>
      <c r="Q40" s="34">
        <v>1010</v>
      </c>
      <c r="R40" s="35">
        <v>39.16671506</v>
      </c>
      <c r="S40" s="35">
        <v>66.00673147</v>
      </c>
      <c r="T40" s="35">
        <v>79.44979621</v>
      </c>
      <c r="U40" s="5">
        <v>100.1975132</v>
      </c>
      <c r="V40" s="5">
        <v>118.6677796</v>
      </c>
      <c r="W40" t="s">
        <v>171</v>
      </c>
      <c r="AA40" s="11" t="s">
        <v>264</v>
      </c>
      <c r="AB40" s="11" t="s">
        <v>265</v>
      </c>
      <c r="AC40" s="89">
        <v>63.2</v>
      </c>
      <c r="AD40">
        <v>1250</v>
      </c>
      <c r="AE40" t="s">
        <v>188</v>
      </c>
      <c r="AH40" s="90">
        <v>0.07190776461891134</v>
      </c>
      <c r="AI40" s="90">
        <v>0.03864134432657672</v>
      </c>
      <c r="AJ40" s="90">
        <v>0.03357214975886375</v>
      </c>
      <c r="AK40" s="90">
        <v>0.029755801252496737</v>
      </c>
      <c r="AL40" s="90">
        <v>0.08119129586859683</v>
      </c>
      <c r="AM40" s="90">
        <v>0.042966708417061975</v>
      </c>
      <c r="AN40" s="90">
        <v>0.03828661438897708</v>
      </c>
      <c r="AO40" s="90">
        <v>0.035157911651231895</v>
      </c>
      <c r="AP40" s="90">
        <v>0.09713818565858504</v>
      </c>
      <c r="AQ40" s="90">
        <v>0.0472612835041121</v>
      </c>
      <c r="AR40" s="90">
        <v>0.041524197794444447</v>
      </c>
      <c r="AS40" s="90">
        <v>0.037814575908685776</v>
      </c>
    </row>
    <row r="41" spans="1:55" ht="12.75">
      <c r="A41">
        <v>2</v>
      </c>
      <c r="B41" s="84">
        <v>1.1130532476651E-05</v>
      </c>
      <c r="C41" s="85">
        <v>0.934656312036311</v>
      </c>
      <c r="D41" s="85">
        <v>1.46037915094822</v>
      </c>
      <c r="F41">
        <v>0.3946902642690447</v>
      </c>
      <c r="G41">
        <v>0.896594274087774</v>
      </c>
      <c r="M41">
        <f t="shared" si="0"/>
        <v>39</v>
      </c>
      <c r="N41" s="32" t="s">
        <v>89</v>
      </c>
      <c r="O41" s="32" t="s">
        <v>292</v>
      </c>
      <c r="P41" s="32">
        <v>173</v>
      </c>
      <c r="Q41" s="34">
        <v>1130</v>
      </c>
      <c r="R41" s="35">
        <v>31.55755039</v>
      </c>
      <c r="S41" s="35">
        <v>55.75394443</v>
      </c>
      <c r="T41" s="35">
        <v>66.19127788</v>
      </c>
      <c r="U41" s="35">
        <v>80.7936096</v>
      </c>
      <c r="V41" s="35">
        <v>92.60549703</v>
      </c>
      <c r="W41" t="s">
        <v>172</v>
      </c>
      <c r="AA41" s="32"/>
      <c r="AB41" s="32"/>
      <c r="AC41" s="32"/>
      <c r="AD41" s="87"/>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row>
    <row r="42" spans="1:30" ht="12.75">
      <c r="A42">
        <v>10</v>
      </c>
      <c r="B42" s="86">
        <v>1.31518261896411E-06</v>
      </c>
      <c r="C42" s="85">
        <v>0.918707924557624</v>
      </c>
      <c r="D42" s="85">
        <v>1.84818062702206</v>
      </c>
      <c r="F42">
        <v>0.7531877340547191</v>
      </c>
      <c r="G42">
        <v>0.87053856996516</v>
      </c>
      <c r="M42">
        <f t="shared" si="0"/>
        <v>40</v>
      </c>
      <c r="N42" s="32" t="s">
        <v>90</v>
      </c>
      <c r="O42" s="32" t="s">
        <v>293</v>
      </c>
      <c r="P42" s="32">
        <v>383</v>
      </c>
      <c r="Q42" s="34">
        <v>1090</v>
      </c>
      <c r="R42" s="35">
        <v>61.69210652</v>
      </c>
      <c r="S42" s="35">
        <v>96.80762018</v>
      </c>
      <c r="T42" s="5">
        <v>111.0380934</v>
      </c>
      <c r="U42" s="5">
        <v>130.1617764</v>
      </c>
      <c r="V42" s="5">
        <v>145.0316058</v>
      </c>
      <c r="W42" t="s">
        <v>173</v>
      </c>
      <c r="AA42" s="32"/>
      <c r="AB42" s="32"/>
      <c r="AC42" s="32"/>
      <c r="AD42" s="34"/>
    </row>
    <row r="43" spans="1:30" ht="12.75">
      <c r="A43">
        <v>20</v>
      </c>
      <c r="B43" s="86">
        <v>5.50224027072877E-07</v>
      </c>
      <c r="C43" s="85">
        <v>0.90961894159126</v>
      </c>
      <c r="D43" s="85">
        <v>2.00202061944542</v>
      </c>
      <c r="F43">
        <v>0.9500309857527739</v>
      </c>
      <c r="G43">
        <v>0.857440036721515</v>
      </c>
      <c r="M43">
        <f t="shared" si="0"/>
        <v>41</v>
      </c>
      <c r="N43" s="32" t="s">
        <v>91</v>
      </c>
      <c r="O43" s="32" t="s">
        <v>92</v>
      </c>
      <c r="P43" s="32">
        <v>5050</v>
      </c>
      <c r="Q43" s="34">
        <v>1090</v>
      </c>
      <c r="R43" s="5">
        <v>837.8159783</v>
      </c>
      <c r="S43" s="5">
        <v>1317.845071</v>
      </c>
      <c r="T43" s="5">
        <v>1508.645396</v>
      </c>
      <c r="U43" s="5">
        <v>1761.896166</v>
      </c>
      <c r="V43" s="5">
        <v>1956.427708</v>
      </c>
      <c r="W43" t="s">
        <v>174</v>
      </c>
      <c r="AA43" s="32"/>
      <c r="AB43" s="32"/>
      <c r="AC43" s="32"/>
      <c r="AD43" s="34"/>
    </row>
    <row r="44" spans="1:31" ht="12.75">
      <c r="A44">
        <v>50</v>
      </c>
      <c r="B44" s="86">
        <v>1.71800113489263E-07</v>
      </c>
      <c r="C44" s="85">
        <v>0.89636183767976</v>
      </c>
      <c r="D44" s="85">
        <v>2.20516683435655</v>
      </c>
      <c r="F44">
        <v>1.2738369823948832</v>
      </c>
      <c r="G44">
        <v>0.838888308509176</v>
      </c>
      <c r="M44">
        <f t="shared" si="0"/>
        <v>42</v>
      </c>
      <c r="N44" s="32" t="s">
        <v>93</v>
      </c>
      <c r="O44" s="32" t="s">
        <v>94</v>
      </c>
      <c r="P44" s="32">
        <v>611</v>
      </c>
      <c r="Q44" s="34">
        <v>1180</v>
      </c>
      <c r="R44" s="5">
        <v>131.7533298</v>
      </c>
      <c r="S44" s="5">
        <v>225.186066</v>
      </c>
      <c r="T44" s="5">
        <v>270.6297071</v>
      </c>
      <c r="U44" s="5">
        <v>339.4120954</v>
      </c>
      <c r="V44" s="5">
        <v>399.4943838</v>
      </c>
      <c r="W44" s="40" t="s">
        <v>187</v>
      </c>
      <c r="AA44" s="32"/>
      <c r="AB44" s="32"/>
      <c r="AC44" s="32"/>
      <c r="AD44" s="34"/>
      <c r="AE44" s="40"/>
    </row>
    <row r="45" spans="1:30" ht="12.75">
      <c r="A45">
        <v>100</v>
      </c>
      <c r="B45" s="86">
        <v>7.02163206900694E-08</v>
      </c>
      <c r="C45" s="85">
        <v>0.885592604011529</v>
      </c>
      <c r="D45" s="85">
        <v>2.35994838607619</v>
      </c>
      <c r="F45">
        <v>1.5803122230626718</v>
      </c>
      <c r="G45">
        <v>0.824084984590162</v>
      </c>
      <c r="M45">
        <f t="shared" si="0"/>
        <v>43</v>
      </c>
      <c r="N45" s="32" t="s">
        <v>95</v>
      </c>
      <c r="O45" s="32" t="s">
        <v>96</v>
      </c>
      <c r="P45" s="32">
        <v>484</v>
      </c>
      <c r="Q45" s="34">
        <v>1080</v>
      </c>
      <c r="R45" s="35">
        <v>95.1135603</v>
      </c>
      <c r="S45" s="5">
        <v>153.2096462</v>
      </c>
      <c r="T45" s="5">
        <v>178.7288536</v>
      </c>
      <c r="U45" s="5">
        <v>214.8546413</v>
      </c>
      <c r="V45" s="5">
        <v>244.4161884</v>
      </c>
      <c r="W45" t="s">
        <v>150</v>
      </c>
      <c r="AA45" s="32"/>
      <c r="AB45" s="32"/>
      <c r="AC45" s="32"/>
      <c r="AD45" s="34"/>
    </row>
    <row r="46" spans="2:30" ht="12.75">
      <c r="B46" s="11"/>
      <c r="C46" s="11"/>
      <c r="D46" s="11"/>
      <c r="M46">
        <f t="shared" si="0"/>
        <v>44</v>
      </c>
      <c r="N46" s="32" t="s">
        <v>97</v>
      </c>
      <c r="O46" s="32" t="s">
        <v>98</v>
      </c>
      <c r="P46" s="32">
        <v>1340</v>
      </c>
      <c r="Q46" s="34">
        <v>1180</v>
      </c>
      <c r="R46" s="5">
        <v>220.9218173</v>
      </c>
      <c r="S46" s="5">
        <v>417.766735</v>
      </c>
      <c r="T46" s="5">
        <v>531.3451466</v>
      </c>
      <c r="U46" s="5">
        <v>724.2225147</v>
      </c>
      <c r="V46" s="5">
        <v>912.5628584</v>
      </c>
      <c r="W46" t="s">
        <v>175</v>
      </c>
      <c r="AA46" s="32"/>
      <c r="AB46" s="32"/>
      <c r="AC46" s="32"/>
      <c r="AD46" s="34"/>
    </row>
    <row r="47" spans="13:30" ht="12.75">
      <c r="M47">
        <f t="shared" si="0"/>
        <v>45</v>
      </c>
      <c r="N47" s="32" t="s">
        <v>99</v>
      </c>
      <c r="O47" s="32" t="s">
        <v>100</v>
      </c>
      <c r="P47" s="32">
        <v>948</v>
      </c>
      <c r="Q47" s="34">
        <v>1130</v>
      </c>
      <c r="R47" s="5">
        <v>178.7331296</v>
      </c>
      <c r="S47" s="5">
        <v>310.2321119</v>
      </c>
      <c r="T47" s="5">
        <v>369.2465242</v>
      </c>
      <c r="U47" s="5">
        <v>453.9651216</v>
      </c>
      <c r="V47" s="5">
        <v>524.2445158</v>
      </c>
      <c r="W47" t="s">
        <v>176</v>
      </c>
      <c r="AA47" s="32"/>
      <c r="AB47" s="32"/>
      <c r="AC47" s="32"/>
      <c r="AD47" s="34"/>
    </row>
    <row r="48" spans="13:30" ht="12.75">
      <c r="M48">
        <f t="shared" si="0"/>
        <v>46</v>
      </c>
      <c r="N48" s="32" t="s">
        <v>101</v>
      </c>
      <c r="O48" s="32" t="s">
        <v>102</v>
      </c>
      <c r="P48" s="32">
        <v>177</v>
      </c>
      <c r="Q48" s="34">
        <v>1050</v>
      </c>
      <c r="R48" s="35">
        <v>34.77940804</v>
      </c>
      <c r="S48" s="35">
        <v>54.24467043</v>
      </c>
      <c r="T48" s="35">
        <v>63.7035925</v>
      </c>
      <c r="U48" s="35">
        <v>78.01181065</v>
      </c>
      <c r="V48" s="35">
        <v>90.50293452</v>
      </c>
      <c r="W48" t="s">
        <v>151</v>
      </c>
      <c r="AA48" s="32"/>
      <c r="AB48" s="32"/>
      <c r="AC48" s="32"/>
      <c r="AD48" s="34"/>
    </row>
    <row r="49" spans="2:30" ht="12.75">
      <c r="B49" t="s">
        <v>0</v>
      </c>
      <c r="C49" t="s">
        <v>1</v>
      </c>
      <c r="D49" t="s">
        <v>278</v>
      </c>
      <c r="M49">
        <f t="shared" si="0"/>
        <v>47</v>
      </c>
      <c r="N49" s="32" t="s">
        <v>103</v>
      </c>
      <c r="O49" s="32" t="s">
        <v>104</v>
      </c>
      <c r="P49" s="32">
        <v>166</v>
      </c>
      <c r="Q49" s="34">
        <v>1070</v>
      </c>
      <c r="R49" s="35">
        <v>44.97597755</v>
      </c>
      <c r="S49" s="35">
        <v>66.83934454</v>
      </c>
      <c r="T49" s="35">
        <v>73.96184113</v>
      </c>
      <c r="U49" s="35">
        <v>82.30567379</v>
      </c>
      <c r="V49" s="35">
        <v>87.9693179</v>
      </c>
      <c r="W49" t="s">
        <v>177</v>
      </c>
      <c r="AA49" s="32"/>
      <c r="AB49" s="32"/>
      <c r="AC49" s="32"/>
      <c r="AD49" s="34"/>
    </row>
    <row r="50" spans="2:30" ht="12.75">
      <c r="B50">
        <v>47.25805555555556</v>
      </c>
      <c r="C50">
        <v>68.59583333333333</v>
      </c>
      <c r="D50">
        <v>997</v>
      </c>
      <c r="M50">
        <f t="shared" si="0"/>
        <v>48</v>
      </c>
      <c r="N50" s="32" t="s">
        <v>105</v>
      </c>
      <c r="O50" s="32" t="s">
        <v>106</v>
      </c>
      <c r="P50" s="32">
        <v>391</v>
      </c>
      <c r="Q50" s="34">
        <v>1030</v>
      </c>
      <c r="R50" s="35">
        <v>86.74910541</v>
      </c>
      <c r="S50" s="5">
        <v>138.4441895</v>
      </c>
      <c r="T50" s="5">
        <v>158.375296</v>
      </c>
      <c r="U50" s="5">
        <v>184.3215927</v>
      </c>
      <c r="V50" s="5">
        <v>203.8743837</v>
      </c>
      <c r="W50" t="s">
        <v>178</v>
      </c>
      <c r="AA50" s="32"/>
      <c r="AB50" s="32"/>
      <c r="AC50" s="32"/>
      <c r="AD50" s="34"/>
    </row>
    <row r="51" spans="2:30" ht="12.75">
      <c r="B51">
        <v>47.20638888888889</v>
      </c>
      <c r="C51">
        <v>68.95555555555556</v>
      </c>
      <c r="D51">
        <v>1060</v>
      </c>
      <c r="M51">
        <f t="shared" si="0"/>
        <v>49</v>
      </c>
      <c r="N51" s="32" t="s">
        <v>107</v>
      </c>
      <c r="O51" s="32" t="s">
        <v>108</v>
      </c>
      <c r="P51" s="32">
        <v>129</v>
      </c>
      <c r="Q51" s="34">
        <v>1310</v>
      </c>
      <c r="R51" s="35">
        <v>36.97154427</v>
      </c>
      <c r="S51" s="35">
        <v>64.01683389</v>
      </c>
      <c r="T51" s="35">
        <v>75.92097537</v>
      </c>
      <c r="U51" s="35">
        <v>92.79523255</v>
      </c>
      <c r="V51" s="5">
        <v>106.6213043</v>
      </c>
      <c r="W51" t="s">
        <v>152</v>
      </c>
      <c r="AA51" s="32"/>
      <c r="AB51" s="32"/>
      <c r="AC51" s="32"/>
      <c r="AD51" s="34"/>
    </row>
    <row r="52" spans="2:30" ht="12.75">
      <c r="B52">
        <v>47.038888888888884</v>
      </c>
      <c r="C52">
        <v>67.73972222222223</v>
      </c>
      <c r="D52">
        <v>1010</v>
      </c>
      <c r="M52">
        <f t="shared" si="0"/>
        <v>50</v>
      </c>
      <c r="N52" s="32" t="s">
        <v>109</v>
      </c>
      <c r="O52" s="32" t="s">
        <v>110</v>
      </c>
      <c r="P52" s="32">
        <v>34.2</v>
      </c>
      <c r="Q52" s="34">
        <v>1210</v>
      </c>
      <c r="R52" s="35">
        <v>12.41488657</v>
      </c>
      <c r="S52" s="35">
        <v>21.36718955</v>
      </c>
      <c r="T52" s="35">
        <v>24.99448453</v>
      </c>
      <c r="U52" s="35">
        <v>29.8685211</v>
      </c>
      <c r="V52" s="35">
        <v>33.6579844</v>
      </c>
      <c r="W52" t="s">
        <v>153</v>
      </c>
      <c r="AA52" s="32"/>
      <c r="AB52" s="32"/>
      <c r="AC52" s="32"/>
      <c r="AD52" s="34"/>
    </row>
    <row r="53" spans="2:30" ht="12.75">
      <c r="B53">
        <v>47.335</v>
      </c>
      <c r="C53">
        <v>68.135</v>
      </c>
      <c r="D53">
        <v>1070</v>
      </c>
      <c r="M53">
        <f t="shared" si="0"/>
        <v>51</v>
      </c>
      <c r="N53" s="32" t="s">
        <v>111</v>
      </c>
      <c r="O53" s="32" t="s">
        <v>112</v>
      </c>
      <c r="P53" s="32">
        <v>29.3</v>
      </c>
      <c r="Q53" s="34">
        <v>1410</v>
      </c>
      <c r="R53" s="35">
        <v>12.34640545</v>
      </c>
      <c r="S53" s="35">
        <v>24.64403206</v>
      </c>
      <c r="T53" s="35">
        <v>30.30621798</v>
      </c>
      <c r="U53" s="35">
        <v>38.57206566</v>
      </c>
      <c r="V53" s="35">
        <v>45.54237697</v>
      </c>
      <c r="W53" t="s">
        <v>179</v>
      </c>
      <c r="AA53" s="32"/>
      <c r="AB53" s="32"/>
      <c r="AC53" s="32"/>
      <c r="AD53" s="34"/>
    </row>
    <row r="54" spans="2:30" ht="12.75">
      <c r="B54">
        <v>46.82833333333333</v>
      </c>
      <c r="C54">
        <v>67.74305555555556</v>
      </c>
      <c r="D54">
        <v>975</v>
      </c>
      <c r="M54">
        <f t="shared" si="0"/>
        <v>52</v>
      </c>
      <c r="N54" s="32" t="s">
        <v>113</v>
      </c>
      <c r="O54" s="32" t="s">
        <v>114</v>
      </c>
      <c r="P54" s="32">
        <v>130</v>
      </c>
      <c r="Q54" s="34">
        <v>1390</v>
      </c>
      <c r="R54" s="35">
        <v>60.32418066</v>
      </c>
      <c r="S54" s="5">
        <v>100.4499446</v>
      </c>
      <c r="T54" s="5">
        <v>117.3342877</v>
      </c>
      <c r="U54" s="5">
        <v>140.5801556</v>
      </c>
      <c r="V54" s="5">
        <v>159.0901361</v>
      </c>
      <c r="W54" t="s">
        <v>180</v>
      </c>
      <c r="AA54" s="32"/>
      <c r="AB54" s="32"/>
      <c r="AC54" s="32"/>
      <c r="AD54" s="34"/>
    </row>
    <row r="55" spans="2:30" ht="12.75">
      <c r="B55">
        <v>46.816111111111105</v>
      </c>
      <c r="C55">
        <v>67.75194444444445</v>
      </c>
      <c r="D55">
        <v>934</v>
      </c>
      <c r="M55">
        <f t="shared" si="0"/>
        <v>53</v>
      </c>
      <c r="N55" s="32" t="s">
        <v>115</v>
      </c>
      <c r="O55" s="32" t="s">
        <v>116</v>
      </c>
      <c r="P55" s="32">
        <v>181</v>
      </c>
      <c r="Q55" s="34">
        <v>1380</v>
      </c>
      <c r="R55" s="35">
        <v>82.3839235</v>
      </c>
      <c r="S55" s="5">
        <v>136.3705926</v>
      </c>
      <c r="T55" s="5">
        <v>160.1946406</v>
      </c>
      <c r="U55" s="5">
        <v>194.0223583</v>
      </c>
      <c r="V55" s="5">
        <v>221.7850728</v>
      </c>
      <c r="W55" t="s">
        <v>154</v>
      </c>
      <c r="AA55" s="32"/>
      <c r="AB55" s="32"/>
      <c r="AC55" s="32"/>
      <c r="AD55" s="34"/>
    </row>
    <row r="56" spans="2:30" ht="12.75">
      <c r="B56">
        <v>47.25083333333333</v>
      </c>
      <c r="C56">
        <v>67.14222222222223</v>
      </c>
      <c r="D56">
        <v>1030</v>
      </c>
      <c r="M56">
        <f t="shared" si="0"/>
        <v>54</v>
      </c>
      <c r="N56" s="32" t="s">
        <v>117</v>
      </c>
      <c r="O56" s="32" t="s">
        <v>294</v>
      </c>
      <c r="P56" s="32">
        <v>2770</v>
      </c>
      <c r="Q56" s="34">
        <v>1040</v>
      </c>
      <c r="R56" s="5">
        <v>437.4978511</v>
      </c>
      <c r="S56" s="5">
        <v>637.9060919</v>
      </c>
      <c r="T56" s="5">
        <v>710.8724708</v>
      </c>
      <c r="U56" s="5">
        <v>802.4823432</v>
      </c>
      <c r="V56" s="5">
        <v>869.0923785</v>
      </c>
      <c r="W56" t="s">
        <v>189</v>
      </c>
      <c r="AA56" s="32"/>
      <c r="AB56" s="32"/>
      <c r="AC56" s="32"/>
      <c r="AD56" s="34"/>
    </row>
    <row r="57" spans="2:30" ht="12.75">
      <c r="B57">
        <v>46.47</v>
      </c>
      <c r="C57">
        <v>67.58972222222222</v>
      </c>
      <c r="D57">
        <v>1010</v>
      </c>
      <c r="M57">
        <f t="shared" si="0"/>
        <v>55</v>
      </c>
      <c r="N57" s="32" t="s">
        <v>118</v>
      </c>
      <c r="O57" s="32" t="s">
        <v>295</v>
      </c>
      <c r="P57" s="32">
        <v>63.2</v>
      </c>
      <c r="Q57" s="34">
        <v>1250</v>
      </c>
      <c r="R57" s="35">
        <v>17.24614669</v>
      </c>
      <c r="S57" s="35">
        <v>30.39707606</v>
      </c>
      <c r="T57" s="35">
        <v>38.61949514</v>
      </c>
      <c r="U57" s="35">
        <v>53.37831537</v>
      </c>
      <c r="V57" s="35">
        <v>68.57819707</v>
      </c>
      <c r="W57" t="s">
        <v>188</v>
      </c>
      <c r="AA57" s="32"/>
      <c r="AB57" s="32"/>
      <c r="AC57" s="32"/>
      <c r="AD57" s="34"/>
    </row>
    <row r="58" spans="2:30" ht="12.75">
      <c r="B58">
        <v>46.21611111111111</v>
      </c>
      <c r="C58">
        <v>67.72777777777777</v>
      </c>
      <c r="D58">
        <v>958</v>
      </c>
      <c r="M58">
        <f t="shared" si="0"/>
        <v>56</v>
      </c>
      <c r="N58" s="32" t="s">
        <v>119</v>
      </c>
      <c r="O58" s="32" t="s">
        <v>296</v>
      </c>
      <c r="P58" s="32">
        <v>1140</v>
      </c>
      <c r="Q58" s="87">
        <v>1060</v>
      </c>
      <c r="R58" s="88">
        <v>258.9985353</v>
      </c>
      <c r="S58" s="88">
        <v>383.2171522</v>
      </c>
      <c r="T58" s="88">
        <v>424.5422499</v>
      </c>
      <c r="U58" s="88">
        <v>473.5856356</v>
      </c>
      <c r="V58" s="88">
        <v>507.3079363</v>
      </c>
      <c r="W58" t="s">
        <v>181</v>
      </c>
      <c r="AA58" s="32"/>
      <c r="AB58" s="32"/>
      <c r="AC58" s="32"/>
      <c r="AD58" s="87"/>
    </row>
    <row r="59" spans="2:31" ht="12.75">
      <c r="B59">
        <v>46.43833333333333</v>
      </c>
      <c r="C59">
        <v>67.73833333333333</v>
      </c>
      <c r="D59">
        <v>925</v>
      </c>
      <c r="N59" s="11"/>
      <c r="O59" s="11"/>
      <c r="P59" s="11"/>
      <c r="Q59" s="11"/>
      <c r="R59" s="11"/>
      <c r="S59" s="11"/>
      <c r="T59" s="11"/>
      <c r="U59" s="11"/>
      <c r="V59" s="11"/>
      <c r="W59" s="11"/>
      <c r="X59" s="11"/>
      <c r="Y59" s="11"/>
      <c r="Z59" s="11"/>
      <c r="AA59" s="11"/>
      <c r="AB59" s="11"/>
      <c r="AC59" s="11"/>
      <c r="AD59" s="11"/>
      <c r="AE59" s="11"/>
    </row>
    <row r="60" spans="2:4" ht="12.75">
      <c r="B60">
        <v>46.340833333333336</v>
      </c>
      <c r="C60">
        <v>67.465</v>
      </c>
      <c r="D60">
        <v>1130</v>
      </c>
    </row>
    <row r="61" spans="2:4" ht="12.75">
      <c r="B61">
        <v>46.342222222222226</v>
      </c>
      <c r="C61">
        <v>67.46916666666667</v>
      </c>
      <c r="D61">
        <v>1100</v>
      </c>
    </row>
    <row r="62" spans="2:4" ht="12.75">
      <c r="B62">
        <v>45.94333333333333</v>
      </c>
      <c r="C62">
        <v>67.32027777777778</v>
      </c>
      <c r="D62">
        <v>1120</v>
      </c>
    </row>
    <row r="63" spans="2:4" ht="12.75">
      <c r="B63">
        <v>45.96222222222222</v>
      </c>
      <c r="C63">
        <v>66.83083333333333</v>
      </c>
      <c r="D63">
        <v>1010</v>
      </c>
    </row>
    <row r="64" spans="2:4" ht="12.75">
      <c r="B64">
        <v>46.035</v>
      </c>
      <c r="C64">
        <v>66.70138888888889</v>
      </c>
      <c r="D64">
        <v>1220</v>
      </c>
    </row>
    <row r="65" spans="2:4" ht="12.75">
      <c r="B65">
        <v>46.04861111111111</v>
      </c>
      <c r="C65">
        <v>67.23944444444444</v>
      </c>
      <c r="D65">
        <v>1060</v>
      </c>
    </row>
    <row r="66" spans="2:4" ht="12.75">
      <c r="B66">
        <v>45.93666666666666</v>
      </c>
      <c r="C66">
        <v>67.54694444444445</v>
      </c>
      <c r="D66">
        <v>1070</v>
      </c>
    </row>
    <row r="67" spans="2:4" ht="12.75">
      <c r="B67">
        <v>46.12583333333333</v>
      </c>
      <c r="C67">
        <v>66.6111111111111</v>
      </c>
      <c r="D67">
        <v>1210</v>
      </c>
    </row>
    <row r="68" spans="2:4" ht="12.75">
      <c r="B68">
        <v>46.29888888888889</v>
      </c>
      <c r="C68">
        <v>67.03694444444444</v>
      </c>
      <c r="D68">
        <v>1230</v>
      </c>
    </row>
    <row r="69" spans="2:4" ht="12.75">
      <c r="B69">
        <v>46.276944444444446</v>
      </c>
      <c r="C69">
        <v>67.0213888888889</v>
      </c>
      <c r="D69">
        <v>1230</v>
      </c>
    </row>
    <row r="70" spans="2:4" ht="12.75">
      <c r="B70">
        <v>45.67361111111111</v>
      </c>
      <c r="C70">
        <v>66.68277777777779</v>
      </c>
      <c r="D70">
        <v>1150</v>
      </c>
    </row>
    <row r="71" spans="2:4" ht="12.75">
      <c r="B71">
        <v>46.29833333333333</v>
      </c>
      <c r="C71">
        <v>65.71194444444444</v>
      </c>
      <c r="D71">
        <v>1180</v>
      </c>
    </row>
    <row r="72" spans="2:4" ht="12.75">
      <c r="B72">
        <v>46.29055555555556</v>
      </c>
      <c r="C72">
        <v>65.7225</v>
      </c>
      <c r="D72">
        <v>1130</v>
      </c>
    </row>
    <row r="73" spans="2:4" ht="12.75">
      <c r="B73">
        <v>46.07222222222222</v>
      </c>
      <c r="C73">
        <v>65.36638888888888</v>
      </c>
      <c r="D73">
        <v>1040</v>
      </c>
    </row>
    <row r="74" spans="2:4" ht="12.75">
      <c r="B74">
        <v>45.70138888888889</v>
      </c>
      <c r="C74">
        <v>65.60166666666666</v>
      </c>
      <c r="D74">
        <v>1190</v>
      </c>
    </row>
    <row r="75" spans="2:4" ht="12.75">
      <c r="B75">
        <v>45.50333333333333</v>
      </c>
      <c r="C75">
        <v>66.31888888888888</v>
      </c>
      <c r="D75">
        <v>1140</v>
      </c>
    </row>
    <row r="76" spans="2:4" ht="12.75">
      <c r="B76">
        <v>45.16972222222222</v>
      </c>
      <c r="C76">
        <v>66.46805555555555</v>
      </c>
      <c r="D76">
        <v>1240</v>
      </c>
    </row>
    <row r="77" spans="2:4" ht="12.75">
      <c r="B77">
        <v>45.27333333333333</v>
      </c>
      <c r="C77">
        <v>66.80666666666666</v>
      </c>
      <c r="D77">
        <v>1175</v>
      </c>
    </row>
    <row r="78" spans="2:4" ht="12.75">
      <c r="B78">
        <v>45.209722222222226</v>
      </c>
      <c r="C78">
        <v>67.2625</v>
      </c>
      <c r="D78">
        <v>1160</v>
      </c>
    </row>
    <row r="79" spans="2:4" ht="12.75">
      <c r="B79">
        <v>45.19305555555555</v>
      </c>
      <c r="C79">
        <v>66.99888888888889</v>
      </c>
      <c r="D79">
        <v>1180</v>
      </c>
    </row>
    <row r="80" spans="2:4" ht="12.75">
      <c r="B80">
        <v>47.66694444444444</v>
      </c>
      <c r="C80">
        <v>67.48305555555555</v>
      </c>
      <c r="D80">
        <v>1140</v>
      </c>
    </row>
    <row r="81" spans="2:4" ht="12.75">
      <c r="B81">
        <v>47.83222222222223</v>
      </c>
      <c r="C81">
        <v>66.88694444444445</v>
      </c>
      <c r="D81">
        <v>1080</v>
      </c>
    </row>
    <row r="82" spans="2:4" ht="12.75">
      <c r="B82">
        <v>47.655833333333334</v>
      </c>
      <c r="C82">
        <v>65.69361111111111</v>
      </c>
      <c r="D82">
        <v>988</v>
      </c>
    </row>
    <row r="83" spans="2:4" ht="12.75">
      <c r="B83">
        <v>47.89361111111111</v>
      </c>
      <c r="C83">
        <v>66.025</v>
      </c>
      <c r="D83">
        <v>1050</v>
      </c>
    </row>
    <row r="84" spans="2:4" ht="12.75">
      <c r="B84">
        <v>48.01444444444444</v>
      </c>
      <c r="C84">
        <v>66.43833333333333</v>
      </c>
      <c r="D84">
        <v>1100</v>
      </c>
    </row>
    <row r="85" spans="2:4" ht="12.75">
      <c r="B85">
        <v>47.90861111111111</v>
      </c>
      <c r="C85">
        <v>66.94805555555556</v>
      </c>
      <c r="D85">
        <v>1120</v>
      </c>
    </row>
    <row r="86" spans="2:4" ht="12.75">
      <c r="B86">
        <v>47.49444444444445</v>
      </c>
      <c r="C86">
        <v>65.68055555555556</v>
      </c>
      <c r="D86">
        <v>1010</v>
      </c>
    </row>
    <row r="87" spans="2:4" ht="12.75">
      <c r="B87">
        <v>47.65</v>
      </c>
      <c r="C87">
        <v>65.57777777777777</v>
      </c>
      <c r="D87">
        <v>1010</v>
      </c>
    </row>
    <row r="88" spans="2:4" ht="12.75">
      <c r="B88">
        <v>47.705555555555556</v>
      </c>
      <c r="C88">
        <v>65.15527777777778</v>
      </c>
      <c r="D88">
        <v>1130</v>
      </c>
    </row>
    <row r="89" spans="2:4" ht="12.75">
      <c r="B89">
        <v>47.43555555555555</v>
      </c>
      <c r="C89">
        <v>65.10583333333332</v>
      </c>
      <c r="D89">
        <v>1090</v>
      </c>
    </row>
    <row r="90" spans="2:4" ht="12.75">
      <c r="B90">
        <v>46.73583333333333</v>
      </c>
      <c r="C90">
        <v>65.82555555555555</v>
      </c>
      <c r="D90">
        <v>1090</v>
      </c>
    </row>
    <row r="91" spans="2:4" ht="12.75">
      <c r="B91">
        <v>46.82138888888889</v>
      </c>
      <c r="C91">
        <v>66.11472222222221</v>
      </c>
      <c r="D91">
        <v>1180</v>
      </c>
    </row>
    <row r="92" spans="2:4" ht="12.75">
      <c r="B92">
        <v>46.88861111111111</v>
      </c>
      <c r="C92">
        <v>65.59555555555555</v>
      </c>
      <c r="D92">
        <v>1080</v>
      </c>
    </row>
    <row r="93" spans="2:4" ht="12.75">
      <c r="B93">
        <v>46.93583333333333</v>
      </c>
      <c r="C93">
        <v>65.90722222222223</v>
      </c>
      <c r="D93">
        <v>1180</v>
      </c>
    </row>
    <row r="94" spans="2:4" ht="12.75">
      <c r="B94">
        <v>47.094722222222224</v>
      </c>
      <c r="C94">
        <v>65.83638888888889</v>
      </c>
      <c r="D94">
        <v>1130</v>
      </c>
    </row>
    <row r="95" spans="2:4" ht="12.75">
      <c r="B95">
        <v>46.74333333333333</v>
      </c>
      <c r="C95">
        <v>65.20472222222223</v>
      </c>
      <c r="D95">
        <v>1050</v>
      </c>
    </row>
    <row r="96" spans="2:4" ht="12.75">
      <c r="B96">
        <v>46.443888888888885</v>
      </c>
      <c r="C96">
        <v>65.06472222222222</v>
      </c>
      <c r="D96">
        <v>1070</v>
      </c>
    </row>
    <row r="97" spans="2:4" ht="12.75">
      <c r="B97">
        <v>45.94638888888888</v>
      </c>
      <c r="C97">
        <v>65.16805555555555</v>
      </c>
      <c r="D97">
        <v>1030</v>
      </c>
    </row>
    <row r="98" spans="2:4" ht="12.75">
      <c r="B98">
        <v>45.95944444444445</v>
      </c>
      <c r="C98">
        <v>64.87777777777777</v>
      </c>
      <c r="D98">
        <v>1310</v>
      </c>
    </row>
    <row r="99" spans="2:4" ht="12.75">
      <c r="B99">
        <v>45.88722222222222</v>
      </c>
      <c r="C99">
        <v>64.51638888888888</v>
      </c>
      <c r="D99">
        <v>1210</v>
      </c>
    </row>
    <row r="100" spans="2:4" ht="12.75">
      <c r="B100">
        <v>45.367777777777775</v>
      </c>
      <c r="C100">
        <v>65.81166666666667</v>
      </c>
      <c r="D100">
        <v>1410</v>
      </c>
    </row>
    <row r="101" spans="2:4" ht="12.75">
      <c r="B101">
        <v>45.55833333333333</v>
      </c>
      <c r="C101">
        <v>65.01583333333333</v>
      </c>
      <c r="D101">
        <v>1390</v>
      </c>
    </row>
    <row r="102" spans="2:4" ht="12.75">
      <c r="B102">
        <v>45.611111111111114</v>
      </c>
      <c r="C102">
        <v>64.95611111111111</v>
      </c>
      <c r="D102">
        <v>1380</v>
      </c>
    </row>
    <row r="103" spans="2:4" ht="12.75">
      <c r="B103">
        <v>48.086666666666666</v>
      </c>
      <c r="C103">
        <v>67.10055555555554</v>
      </c>
      <c r="D103">
        <v>1040</v>
      </c>
    </row>
    <row r="104" spans="2:4" ht="12.75">
      <c r="B104">
        <v>45.586666666666666</v>
      </c>
      <c r="C104">
        <v>64.45055555555555</v>
      </c>
      <c r="D104">
        <v>1250</v>
      </c>
    </row>
    <row r="105" spans="2:4" ht="12.75">
      <c r="B105">
        <v>48.157222222222224</v>
      </c>
      <c r="C105">
        <v>66.34944444444444</v>
      </c>
      <c r="D105">
        <v>1060</v>
      </c>
    </row>
  </sheetData>
  <sheetProtection/>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de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Noyan Turkkan</dc:creator>
  <cp:keywords/>
  <dc:description/>
  <cp:lastModifiedBy>Noyan Turkkan</cp:lastModifiedBy>
  <cp:lastPrinted>2011-03-11T15:12:18Z</cp:lastPrinted>
  <dcterms:created xsi:type="dcterms:W3CDTF">2010-09-13T13:08:53Z</dcterms:created>
  <dcterms:modified xsi:type="dcterms:W3CDTF">2011-03-14T13:01:34Z</dcterms:modified>
  <cp:category/>
  <cp:version/>
  <cp:contentType/>
  <cp:contentStatus/>
</cp:coreProperties>
</file>